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Christian\OneDrive - Alois Klotz\FTP\easy4me.info\workfiles\m4_advanced\"/>
    </mc:Choice>
  </mc:AlternateContent>
  <xr:revisionPtr revIDLastSave="3" documentId="8_{9E699700-815C-4768-B086-2830CE0F091D}" xr6:coauthVersionLast="36" xr6:coauthVersionMax="36" xr10:uidLastSave="{5CD02BD5-2328-4B53-B9B4-F1566DAA9FC5}"/>
  <bookViews>
    <workbookView xWindow="0" yWindow="0" windowWidth="38400" windowHeight="17325" xr2:uid="{00000000-000D-0000-FFFF-FFFF00000000}"/>
  </bookViews>
  <sheets>
    <sheet name="Tierbestand" sheetId="1" r:id="rId1"/>
    <sheet name="Pony-Fütterung" sheetId="2" r:id="rId2"/>
    <sheet name="Rechnungsformular(1)" sheetId="3" r:id="rId3"/>
    <sheet name="Rechnungsformular (2)" sheetId="8" r:id="rId4"/>
    <sheet name="Rechnungsformular (2) L" sheetId="13" r:id="rId5"/>
    <sheet name="Zwei Pferde (1)" sheetId="4" r:id="rId6"/>
    <sheet name="Zwei Pferde (2)" sheetId="10" r:id="rId7"/>
    <sheet name="Zwei Pferde (3)" sheetId="6" r:id="rId8"/>
    <sheet name="Zwei Pferde (4)" sheetId="7" r:id="rId9"/>
    <sheet name="Zwei Pferde (4) L" sheetId="14" r:id="rId10"/>
    <sheet name="Futtermittel (1)" sheetId="5" r:id="rId11"/>
    <sheet name="Futtermittel (2)" sheetId="11" r:id="rId12"/>
    <sheet name="Futtermittel (3)" sheetId="12" r:id="rId13"/>
    <sheet name="Futtermittel L" sheetId="15" r:id="rId14"/>
  </sheets>
  <definedNames>
    <definedName name="_xlnm._FilterDatabase" localSheetId="11" hidden="1">'Futtermittel (2)'!$A$7:$E$27</definedName>
    <definedName name="_xlnm._FilterDatabase" localSheetId="12" hidden="1">'Futtermittel (3)'!$A$7:$E$27</definedName>
    <definedName name="_xlnm._FilterDatabase" localSheetId="13" hidden="1">'Futtermittel L'!$A$7:$E$27</definedName>
    <definedName name="_xlnm.Criteria" localSheetId="11">'Futtermittel (2)'!$A$3:$E$4</definedName>
    <definedName name="_xlnm.Criteria" localSheetId="12">'Futtermittel (3)'!$A$3:$E$4</definedName>
    <definedName name="_xlnm.Criteria" localSheetId="13">'Futtermittel L'!$A$3:$E$4</definedName>
    <definedName name="_xlnm.Extract" localSheetId="11">'Futtermittel (2)'!$A$30:$E$30</definedName>
    <definedName name="_xlnm.Extract" localSheetId="12">'Futtermittel (3)'!$A$30:$E$30</definedName>
    <definedName name="_xlnm.Extract" localSheetId="13">'Futtermittel L'!$A$30:$E$30</definedName>
  </definedNames>
  <calcPr calcId="191029"/>
</workbook>
</file>

<file path=xl/calcChain.xml><?xml version="1.0" encoding="utf-8"?>
<calcChain xmlns="http://schemas.openxmlformats.org/spreadsheetml/2006/main">
  <c r="E15" i="14" l="1"/>
  <c r="E14" i="14"/>
  <c r="B5" i="14"/>
  <c r="B13" i="13"/>
  <c r="B15" i="13" s="1"/>
  <c r="B10" i="13"/>
  <c r="B9" i="13"/>
  <c r="B8" i="13"/>
  <c r="B7" i="13"/>
  <c r="B3" i="10"/>
  <c r="B2" i="10"/>
  <c r="B13" i="8"/>
  <c r="B10" i="8"/>
  <c r="B9" i="8"/>
  <c r="B8" i="8"/>
  <c r="B7" i="8"/>
  <c r="E15" i="7"/>
  <c r="E14" i="7"/>
  <c r="B5" i="7"/>
  <c r="B5" i="6"/>
  <c r="C14" i="14" l="1"/>
  <c r="C15" i="14"/>
  <c r="D14" i="14"/>
  <c r="D15" i="14"/>
  <c r="C14" i="7"/>
  <c r="C15" i="7"/>
  <c r="D14" i="7"/>
  <c r="D15" i="7"/>
  <c r="B13" i="3" l="1"/>
</calcChain>
</file>

<file path=xl/sharedStrings.xml><?xml version="1.0" encoding="utf-8"?>
<sst xmlns="http://schemas.openxmlformats.org/spreadsheetml/2006/main" count="362" uniqueCount="76">
  <si>
    <t>Reiterhof "Traumpony"</t>
  </si>
  <si>
    <t>Preis:</t>
  </si>
  <si>
    <t>Alter:</t>
  </si>
  <si>
    <t>Stockmass:</t>
  </si>
  <si>
    <t>Pferd:</t>
  </si>
  <si>
    <t>Pfleger/in:</t>
  </si>
  <si>
    <t>Rasse:</t>
  </si>
  <si>
    <t>Dandy</t>
  </si>
  <si>
    <t>Araber</t>
  </si>
  <si>
    <t>Susi</t>
  </si>
  <si>
    <t>Little</t>
  </si>
  <si>
    <t>Shetlandpony</t>
  </si>
  <si>
    <t>Neptun</t>
  </si>
  <si>
    <t>Noriker</t>
  </si>
  <si>
    <t>Bert</t>
  </si>
  <si>
    <t>Sindbad</t>
  </si>
  <si>
    <t>Fanny</t>
  </si>
  <si>
    <t>Islandpferd</t>
  </si>
  <si>
    <t>Nina</t>
  </si>
  <si>
    <t>Furby</t>
  </si>
  <si>
    <t>Chucker</t>
  </si>
  <si>
    <t>Bärli</t>
  </si>
  <si>
    <t>Nr</t>
  </si>
  <si>
    <t>Futter erhalten (in kg)</t>
  </si>
  <si>
    <t>Rechnung Pferdeverkauf</t>
  </si>
  <si>
    <t>Hiermit verkaufen wir an sie das Pferd wie folgt:</t>
  </si>
  <si>
    <t>Name:</t>
  </si>
  <si>
    <t>Interne Nr:</t>
  </si>
  <si>
    <t>Variante 1:</t>
  </si>
  <si>
    <t>Laufzeit:</t>
  </si>
  <si>
    <t>Kosten für Pferd "Little":</t>
  </si>
  <si>
    <t>Kosten für Pferd "Chucker":</t>
  </si>
  <si>
    <t>Futtermittel</t>
  </si>
  <si>
    <t>Name</t>
  </si>
  <si>
    <t>Hersteller</t>
  </si>
  <si>
    <t>Preis</t>
  </si>
  <si>
    <t>Verpackungsgröße</t>
  </si>
  <si>
    <t>EasyCare</t>
  </si>
  <si>
    <t>St. Hippolyt</t>
  </si>
  <si>
    <t>Mampf</t>
  </si>
  <si>
    <t>Marstall</t>
  </si>
  <si>
    <t>Leckerli</t>
  </si>
  <si>
    <t>Weidemix</t>
  </si>
  <si>
    <t>Hartog</t>
  </si>
  <si>
    <t>Weideeasy</t>
  </si>
  <si>
    <t>Mix 1</t>
  </si>
  <si>
    <t>Eggersmann</t>
  </si>
  <si>
    <t>Mix 2</t>
  </si>
  <si>
    <t>HavensBest</t>
  </si>
  <si>
    <t>Havens</t>
  </si>
  <si>
    <t>PavosBest</t>
  </si>
  <si>
    <t>Pavo</t>
  </si>
  <si>
    <t>PavosIsi</t>
  </si>
  <si>
    <t>Müsli</t>
  </si>
  <si>
    <t>PelletsMix</t>
  </si>
  <si>
    <t>ReadyToGo</t>
  </si>
  <si>
    <t>RiceUp</t>
  </si>
  <si>
    <t>Gold</t>
  </si>
  <si>
    <t>HappyHorse</t>
  </si>
  <si>
    <t>Bronze</t>
  </si>
  <si>
    <t>Silber</t>
  </si>
  <si>
    <t>Hafer</t>
  </si>
  <si>
    <t>Gerste</t>
  </si>
  <si>
    <t>Pressung</t>
  </si>
  <si>
    <t>Lexa</t>
  </si>
  <si>
    <t>&lt;20</t>
  </si>
  <si>
    <t>&gt;20</t>
  </si>
  <si>
    <t>Variante 1, ohne Zubehör:</t>
  </si>
  <si>
    <t>Laufzeit des Kredits:</t>
  </si>
  <si>
    <t>Zubehör 1</t>
  </si>
  <si>
    <t>Zubehör 2</t>
  </si>
  <si>
    <t>Zubehör 3</t>
  </si>
  <si>
    <t>Kosten für Zubehör</t>
  </si>
  <si>
    <t>Hiermit verkaufen wir das Pferd wie folgt:</t>
  </si>
  <si>
    <t>Monatliche Rate:</t>
  </si>
  <si>
    <t>Allgemeine Kosten für Zubehör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</si>
</sst>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;[Red]\-&quot;€&quot;\ #,##0.00"/>
    <numFmt numFmtId="165" formatCode="&quot;€&quot;\ #,##0.00"/>
  </numFmts>
  <fonts count="7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5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6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8" applyNumberFormat="0" applyFill="0" applyAlignment="0" applyProtection="0"/>
  </cellStyleXfs>
  <cellXfs count="33"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Border="1"/>
    <xf numFmtId="165" fontId="0" fillId="2" borderId="0" xfId="0" applyNumberFormat="1" applyFill="1" applyBorder="1" applyAlignment="1">
      <alignment horizontal="center" vertical="center"/>
    </xf>
    <xf numFmtId="165" fontId="0" fillId="2" borderId="0" xfId="0" applyNumberFormat="1" applyFill="1" applyBorder="1"/>
    <xf numFmtId="0" fontId="0" fillId="0" borderId="4" xfId="0" applyBorder="1"/>
    <xf numFmtId="0" fontId="0" fillId="0" borderId="5" xfId="0" applyBorder="1"/>
    <xf numFmtId="0" fontId="0" fillId="0" borderId="0" xfId="0" applyNumberFormat="1"/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Border="1"/>
    <xf numFmtId="0" fontId="0" fillId="0" borderId="0" xfId="0" applyFill="1" applyBorder="1"/>
    <xf numFmtId="0" fontId="0" fillId="0" borderId="1" xfId="0" applyFill="1" applyBorder="1"/>
    <xf numFmtId="0" fontId="0" fillId="0" borderId="0" xfId="0" applyAlignment="1">
      <alignment horizontal="right"/>
    </xf>
    <xf numFmtId="0" fontId="3" fillId="0" borderId="6" xfId="1"/>
    <xf numFmtId="164" fontId="0" fillId="0" borderId="0" xfId="0" applyNumberFormat="1" applyAlignment="1">
      <alignment horizontal="right"/>
    </xf>
    <xf numFmtId="0" fontId="4" fillId="0" borderId="0" xfId="0" applyFont="1"/>
    <xf numFmtId="2" fontId="0" fillId="0" borderId="0" xfId="0" applyNumberFormat="1"/>
    <xf numFmtId="0" fontId="0" fillId="3" borderId="0" xfId="0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0" fillId="0" borderId="7" xfId="0" applyBorder="1"/>
    <xf numFmtId="0" fontId="0" fillId="0" borderId="7" xfId="0" applyBorder="1" applyAlignment="1">
      <alignment horizontal="right"/>
    </xf>
    <xf numFmtId="0" fontId="4" fillId="0" borderId="7" xfId="0" applyFont="1" applyBorder="1"/>
    <xf numFmtId="164" fontId="0" fillId="0" borderId="7" xfId="0" applyNumberFormat="1" applyBorder="1" applyAlignment="1">
      <alignment horizontal="right"/>
    </xf>
    <xf numFmtId="0" fontId="4" fillId="0" borderId="7" xfId="0" applyFont="1" applyBorder="1" applyAlignment="1">
      <alignment horizontal="right"/>
    </xf>
    <xf numFmtId="2" fontId="0" fillId="0" borderId="7" xfId="0" applyNumberFormat="1" applyBorder="1"/>
    <xf numFmtId="0" fontId="5" fillId="0" borderId="0" xfId="2"/>
    <xf numFmtId="0" fontId="0" fillId="0" borderId="0" xfId="0" applyFill="1"/>
    <xf numFmtId="0" fontId="6" fillId="0" borderId="8" xfId="3"/>
  </cellXfs>
  <cellStyles count="4">
    <cellStyle name="Link" xfId="2" builtinId="8"/>
    <cellStyle name="Standard" xfId="0" builtinId="0"/>
    <cellStyle name="Überschrift 1" xfId="3" builtinId="16"/>
    <cellStyle name="Überschrift 2" xfId="1" builtin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Zubehör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'Zwei Pferde (4) L'!$A$13</c:f>
              <c:strCache>
                <c:ptCount val="1"/>
                <c:pt idx="0">
                  <c:v>Kosten für Zubehör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'Zwei Pferde (4) L'!$C$12:$E$12</c:f>
              <c:strCache>
                <c:ptCount val="3"/>
                <c:pt idx="0">
                  <c:v>Zubehör 1</c:v>
                </c:pt>
                <c:pt idx="1">
                  <c:v>Zubehör 2</c:v>
                </c:pt>
                <c:pt idx="2">
                  <c:v>Zubehör 3</c:v>
                </c:pt>
              </c:strCache>
            </c:strRef>
          </c:cat>
          <c:val>
            <c:numRef>
              <c:f>'Zwei Pferde (4) L'!$C$13:$E$13</c:f>
              <c:numCache>
                <c:formatCode>"€"\ #,##0.00</c:formatCode>
                <c:ptCount val="3"/>
                <c:pt idx="0">
                  <c:v>1245.99</c:v>
                </c:pt>
                <c:pt idx="1">
                  <c:v>1298.2</c:v>
                </c:pt>
                <c:pt idx="2">
                  <c:v>1459.18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37-4173-9173-3C1F96A8A5C5}"/>
            </c:ext>
          </c:extLst>
        </c:ser>
        <c:ser>
          <c:idx val="1"/>
          <c:order val="1"/>
          <c:tx>
            <c:strRef>
              <c:f>'Zwei Pferde (4) L'!$A$14</c:f>
              <c:strCache>
                <c:ptCount val="1"/>
                <c:pt idx="0">
                  <c:v>Kosten für Pferd "Little":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'Zwei Pferde (4) L'!$C$12:$E$12</c:f>
              <c:strCache>
                <c:ptCount val="3"/>
                <c:pt idx="0">
                  <c:v>Zubehör 1</c:v>
                </c:pt>
                <c:pt idx="1">
                  <c:v>Zubehör 2</c:v>
                </c:pt>
                <c:pt idx="2">
                  <c:v>Zubehör 3</c:v>
                </c:pt>
              </c:strCache>
            </c:strRef>
          </c:cat>
          <c:val>
            <c:numRef>
              <c:f>'Zwei Pferde (4) L'!$C$14:$E$14</c:f>
              <c:numCache>
                <c:formatCode>"€"\ #,##0.00</c:formatCode>
                <c:ptCount val="3"/>
                <c:pt idx="0">
                  <c:v>2545.9899999999998</c:v>
                </c:pt>
                <c:pt idx="1">
                  <c:v>2598.1999999999998</c:v>
                </c:pt>
                <c:pt idx="2">
                  <c:v>2759.1800000000003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37-4173-9173-3C1F96A8A5C5}"/>
            </c:ext>
          </c:extLst>
        </c:ser>
        <c:ser>
          <c:idx val="2"/>
          <c:order val="2"/>
          <c:tx>
            <c:strRef>
              <c:f>'Zwei Pferde (4) L'!$A$15</c:f>
              <c:strCache>
                <c:ptCount val="1"/>
                <c:pt idx="0">
                  <c:v>Kosten für Pferd "Chucker":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'Zwei Pferde (4) L'!$C$12:$E$12</c:f>
              <c:strCache>
                <c:ptCount val="3"/>
                <c:pt idx="0">
                  <c:v>Zubehör 1</c:v>
                </c:pt>
                <c:pt idx="1">
                  <c:v>Zubehör 2</c:v>
                </c:pt>
                <c:pt idx="2">
                  <c:v>Zubehör 3</c:v>
                </c:pt>
              </c:strCache>
            </c:strRef>
          </c:cat>
          <c:val>
            <c:numRef>
              <c:f>'Zwei Pferde (4) L'!$C$15:$E$15</c:f>
              <c:numCache>
                <c:formatCode>"€"\ #,##0.00</c:formatCode>
                <c:ptCount val="3"/>
                <c:pt idx="0">
                  <c:v>9144.99</c:v>
                </c:pt>
                <c:pt idx="1">
                  <c:v>9197.2000000000007</c:v>
                </c:pt>
                <c:pt idx="2">
                  <c:v>9358.18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37-4173-9173-3C1F96A8A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60552831"/>
        <c:axId val="1371713663"/>
      </c:barChart>
      <c:catAx>
        <c:axId val="106055283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71713663"/>
        <c:crosses val="autoZero"/>
        <c:auto val="1"/>
        <c:lblAlgn val="ctr"/>
        <c:lblOffset val="100"/>
        <c:noMultiLvlLbl val="0"/>
      </c:catAx>
      <c:valAx>
        <c:axId val="13717136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605528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504825</xdr:colOff>
      <xdr:row>0</xdr:row>
      <xdr:rowOff>83820</xdr:rowOff>
    </xdr:from>
    <xdr:to>
      <xdr:col>15</xdr:col>
      <xdr:colOff>360045</xdr:colOff>
      <xdr:row>51</xdr:row>
      <xdr:rowOff>49530</xdr:rowOff>
    </xdr:to>
    <xdr:sp macro="" textlink="">
      <xdr:nvSpPr>
        <xdr:cNvPr id="9" name="Rechteck 8">
          <a:extLst>
            <a:ext uri="{FF2B5EF4-FFF2-40B4-BE49-F238E27FC236}">
              <a16:creationId xmlns:a16="http://schemas.microsoft.com/office/drawing/2014/main" id="{31C47D03-1DD4-4E66-8832-9D893DE4F947}"/>
            </a:ext>
          </a:extLst>
        </xdr:cNvPr>
        <xdr:cNvSpPr/>
      </xdr:nvSpPr>
      <xdr:spPr>
        <a:xfrm>
          <a:off x="2962275" y="83820"/>
          <a:ext cx="10132695" cy="9328785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2</xdr:col>
      <xdr:colOff>630555</xdr:colOff>
      <xdr:row>29</xdr:row>
      <xdr:rowOff>123825</xdr:rowOff>
    </xdr:from>
    <xdr:to>
      <xdr:col>14</xdr:col>
      <xdr:colOff>726162</xdr:colOff>
      <xdr:row>46</xdr:row>
      <xdr:rowOff>66675</xdr:rowOff>
    </xdr:to>
    <xdr:grpSp>
      <xdr:nvGrpSpPr>
        <xdr:cNvPr id="12" name="Gruppieren 11">
          <a:extLst>
            <a:ext uri="{FF2B5EF4-FFF2-40B4-BE49-F238E27FC236}">
              <a16:creationId xmlns:a16="http://schemas.microsoft.com/office/drawing/2014/main" id="{2792DB14-02EF-42F5-9C42-A92664B8B2B7}"/>
            </a:ext>
          </a:extLst>
        </xdr:cNvPr>
        <xdr:cNvGrpSpPr/>
      </xdr:nvGrpSpPr>
      <xdr:grpSpPr>
        <a:xfrm>
          <a:off x="3011805" y="5772150"/>
          <a:ext cx="9239607" cy="3181350"/>
          <a:chOff x="2954655" y="491490"/>
          <a:chExt cx="9580602" cy="3021330"/>
        </a:xfrm>
      </xdr:grpSpPr>
      <xdr:pic>
        <xdr:nvPicPr>
          <xdr:cNvPr id="2" name="Grafik 1">
            <a:extLst>
              <a:ext uri="{FF2B5EF4-FFF2-40B4-BE49-F238E27FC236}">
                <a16:creationId xmlns:a16="http://schemas.microsoft.com/office/drawing/2014/main" id="{169AF03A-0553-441C-B477-13C87146034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469380" y="491490"/>
            <a:ext cx="5447619" cy="2289523"/>
          </a:xfrm>
          <a:prstGeom prst="rect">
            <a:avLst/>
          </a:prstGeom>
          <a:ln w="38100">
            <a:noFill/>
          </a:ln>
        </xdr:spPr>
      </xdr:pic>
      <xdr:sp macro="" textlink="">
        <xdr:nvSpPr>
          <xdr:cNvPr id="4" name="Legende: Linie 3">
            <a:extLst>
              <a:ext uri="{FF2B5EF4-FFF2-40B4-BE49-F238E27FC236}">
                <a16:creationId xmlns:a16="http://schemas.microsoft.com/office/drawing/2014/main" id="{19A2CFEB-E056-43BD-8639-80A3810AFCAB}"/>
              </a:ext>
            </a:extLst>
          </xdr:cNvPr>
          <xdr:cNvSpPr/>
        </xdr:nvSpPr>
        <xdr:spPr>
          <a:xfrm>
            <a:off x="6313170" y="3105150"/>
            <a:ext cx="6222087" cy="407670"/>
          </a:xfrm>
          <a:prstGeom prst="borderCallout1">
            <a:avLst>
              <a:gd name="adj1" fmla="val -3640"/>
              <a:gd name="adj2" fmla="val 49139"/>
              <a:gd name="adj3" fmla="val -258158"/>
              <a:gd name="adj4" fmla="val 23093"/>
            </a:avLst>
          </a:prstGeom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de-DE"/>
              <a:t>In der Tabelle aller Pferde, Spalte 2, findet sich der Tiername.</a:t>
            </a:r>
            <a:endParaRPr lang="de-AT"/>
          </a:p>
        </xdr:txBody>
      </xdr:sp>
      <xdr:sp macro="" textlink="">
        <xdr:nvSpPr>
          <xdr:cNvPr id="5" name="Legende: Linie 4">
            <a:extLst>
              <a:ext uri="{FF2B5EF4-FFF2-40B4-BE49-F238E27FC236}">
                <a16:creationId xmlns:a16="http://schemas.microsoft.com/office/drawing/2014/main" id="{7C1B2AF7-7273-45B9-BDA9-6199ACBC2255}"/>
              </a:ext>
            </a:extLst>
          </xdr:cNvPr>
          <xdr:cNvSpPr/>
        </xdr:nvSpPr>
        <xdr:spPr>
          <a:xfrm>
            <a:off x="2954655" y="1333500"/>
            <a:ext cx="1708786" cy="1123950"/>
          </a:xfrm>
          <a:prstGeom prst="borderCallout1">
            <a:avLst>
              <a:gd name="adj1" fmla="val 48902"/>
              <a:gd name="adj2" fmla="val 103329"/>
              <a:gd name="adj3" fmla="val 32348"/>
              <a:gd name="adj4" fmla="val 195411"/>
            </a:avLst>
          </a:prstGeom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de-DE"/>
              <a:t>Die gesamte Tabelle aller Pferde mit den Daten</a:t>
            </a:r>
            <a:endParaRPr lang="de-AT"/>
          </a:p>
        </xdr:txBody>
      </xdr:sp>
      <xdr:sp macro="" textlink="">
        <xdr:nvSpPr>
          <xdr:cNvPr id="6" name="Rechteck 5">
            <a:extLst>
              <a:ext uri="{FF2B5EF4-FFF2-40B4-BE49-F238E27FC236}">
                <a16:creationId xmlns:a16="http://schemas.microsoft.com/office/drawing/2014/main" id="{8B4618D8-F794-4377-B5C3-2904D061EF4F}"/>
              </a:ext>
            </a:extLst>
          </xdr:cNvPr>
          <xdr:cNvSpPr/>
        </xdr:nvSpPr>
        <xdr:spPr>
          <a:xfrm>
            <a:off x="6577965" y="969645"/>
            <a:ext cx="5204460" cy="1792605"/>
          </a:xfrm>
          <a:prstGeom prst="rect">
            <a:avLst/>
          </a:prstGeom>
          <a:noFill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de-AT" sz="1100"/>
          </a:p>
        </xdr:txBody>
      </xdr:sp>
    </xdr:grpSp>
    <xdr:clientData/>
  </xdr:twoCellAnchor>
  <xdr:twoCellAnchor>
    <xdr:from>
      <xdr:col>3</xdr:col>
      <xdr:colOff>53340</xdr:colOff>
      <xdr:row>4</xdr:row>
      <xdr:rowOff>154989</xdr:rowOff>
    </xdr:from>
    <xdr:to>
      <xdr:col>14</xdr:col>
      <xdr:colOff>473204</xdr:colOff>
      <xdr:row>28</xdr:row>
      <xdr:rowOff>135913</xdr:rowOff>
    </xdr:to>
    <xdr:grpSp>
      <xdr:nvGrpSpPr>
        <xdr:cNvPr id="8" name="Gruppieren 7">
          <a:extLst>
            <a:ext uri="{FF2B5EF4-FFF2-40B4-BE49-F238E27FC236}">
              <a16:creationId xmlns:a16="http://schemas.microsoft.com/office/drawing/2014/main" id="{9E59FEB4-940B-4E41-A087-19253435D082}"/>
            </a:ext>
          </a:extLst>
        </xdr:cNvPr>
        <xdr:cNvGrpSpPr/>
      </xdr:nvGrpSpPr>
      <xdr:grpSpPr>
        <a:xfrm>
          <a:off x="3196590" y="1021764"/>
          <a:ext cx="8801864" cy="4571974"/>
          <a:chOff x="2996381" y="3785986"/>
          <a:chExt cx="9126081" cy="4347051"/>
        </a:xfrm>
      </xdr:grpSpPr>
      <xdr:pic>
        <xdr:nvPicPr>
          <xdr:cNvPr id="3" name="Grafik 2">
            <a:extLst>
              <a:ext uri="{FF2B5EF4-FFF2-40B4-BE49-F238E27FC236}">
                <a16:creationId xmlns:a16="http://schemas.microsoft.com/office/drawing/2014/main" id="{45817B55-99BC-45DE-8411-C99BB187128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96381" y="3785986"/>
            <a:ext cx="9126081" cy="4347051"/>
          </a:xfrm>
          <a:prstGeom prst="rect">
            <a:avLst/>
          </a:prstGeom>
          <a:ln w="12700">
            <a:solidFill>
              <a:srgbClr val="0070C0"/>
            </a:solidFill>
          </a:ln>
        </xdr:spPr>
      </xdr:pic>
      <xdr:sp macro="" textlink="">
        <xdr:nvSpPr>
          <xdr:cNvPr id="7" name="Ellipse 6">
            <a:extLst>
              <a:ext uri="{FF2B5EF4-FFF2-40B4-BE49-F238E27FC236}">
                <a16:creationId xmlns:a16="http://schemas.microsoft.com/office/drawing/2014/main" id="{5247F988-EE6B-4CFC-8CC9-8FBB973B0755}"/>
              </a:ext>
            </a:extLst>
          </xdr:cNvPr>
          <xdr:cNvSpPr/>
        </xdr:nvSpPr>
        <xdr:spPr>
          <a:xfrm>
            <a:off x="4800600" y="5208270"/>
            <a:ext cx="883920" cy="335280"/>
          </a:xfrm>
          <a:prstGeom prst="ellipse">
            <a:avLst/>
          </a:prstGeom>
          <a:noFill/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de-AT" sz="1100"/>
          </a:p>
        </xdr:txBody>
      </xdr:sp>
    </xdr:grpSp>
    <xdr:clientData/>
  </xdr:twoCellAnchor>
  <xdr:twoCellAnchor>
    <xdr:from>
      <xdr:col>3</xdr:col>
      <xdr:colOff>40005</xdr:colOff>
      <xdr:row>1</xdr:row>
      <xdr:rowOff>81915</xdr:rowOff>
    </xdr:from>
    <xdr:to>
      <xdr:col>14</xdr:col>
      <xdr:colOff>601980</xdr:colOff>
      <xdr:row>3</xdr:row>
      <xdr:rowOff>129540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453B3E19-F17E-4F96-ADAC-0D0E54038ACD}"/>
            </a:ext>
          </a:extLst>
        </xdr:cNvPr>
        <xdr:cNvSpPr txBox="1"/>
      </xdr:nvSpPr>
      <xdr:spPr>
        <a:xfrm>
          <a:off x="3288030" y="377190"/>
          <a:ext cx="9258300" cy="409575"/>
        </a:xfrm>
        <a:prstGeom prst="rect">
          <a:avLst/>
        </a:prstGeom>
        <a:solidFill>
          <a:sysClr val="window" lastClr="FFFFFF"/>
        </a:solidFill>
        <a:ln w="12700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400"/>
            <a:t>Klick in das Feld B7, nimm den Befehl </a:t>
          </a:r>
          <a:r>
            <a:rPr lang="de-AT" sz="1400" b="1" i="0"/>
            <a:t>sverweis</a:t>
          </a:r>
          <a:r>
            <a:rPr lang="de-AT" sz="1400"/>
            <a:t>. Die Formel wird dann in die Felder B8 bis B10 und in B13 kopiert.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2</xdr:row>
      <xdr:rowOff>81917</xdr:rowOff>
    </xdr:from>
    <xdr:to>
      <xdr:col>10</xdr:col>
      <xdr:colOff>653415</xdr:colOff>
      <xdr:row>12</xdr:row>
      <xdr:rowOff>40006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98EF8D74-527B-49EA-B10F-E3777905BE0B}"/>
            </a:ext>
          </a:extLst>
        </xdr:cNvPr>
        <xdr:cNvSpPr txBox="1"/>
      </xdr:nvSpPr>
      <xdr:spPr>
        <a:xfrm>
          <a:off x="4834890" y="445772"/>
          <a:ext cx="4088130" cy="176593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de-AT" sz="1400">
              <a:solidFill>
                <a:schemeClr val="dk1"/>
              </a:solidFill>
              <a:latin typeface="+mn-lt"/>
              <a:ea typeface="+mn-ea"/>
              <a:cs typeface="+mn-cs"/>
            </a:rPr>
            <a:t>Verwende den erweiterten Filter für die Tabelle von Futtermitteln.</a:t>
          </a:r>
        </a:p>
        <a:p>
          <a:pPr marL="0" indent="0"/>
          <a:r>
            <a:rPr lang="de-AT" sz="1400">
              <a:solidFill>
                <a:schemeClr val="dk1"/>
              </a:solidFill>
              <a:latin typeface="+mn-lt"/>
              <a:ea typeface="+mn-ea"/>
              <a:cs typeface="+mn-cs"/>
            </a:rPr>
            <a:t>Es sollen nur Futtermittel angezeigt werden, die den Kriterien in der Tabelle A3 bis E4 entspricht.</a:t>
          </a:r>
        </a:p>
        <a:p>
          <a:pPr marL="0" indent="0"/>
          <a:endParaRPr lang="de-AT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r>
            <a:rPr lang="de-AT" sz="1400">
              <a:solidFill>
                <a:schemeClr val="dk1"/>
              </a:solidFill>
              <a:latin typeface="+mn-lt"/>
              <a:ea typeface="+mn-ea"/>
              <a:cs typeface="+mn-cs"/>
            </a:rPr>
            <a:t>Die gefilterte Tabelle soll ab der Zelle A30 eingefügt werden.</a:t>
          </a:r>
        </a:p>
        <a:p>
          <a:pPr marL="0" indent="0"/>
          <a:endParaRPr lang="de-AT" sz="14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491490</xdr:colOff>
      <xdr:row>13</xdr:row>
      <xdr:rowOff>59057</xdr:rowOff>
    </xdr:from>
    <xdr:to>
      <xdr:col>10</xdr:col>
      <xdr:colOff>681990</xdr:colOff>
      <xdr:row>15</xdr:row>
      <xdr:rowOff>57150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D64D698B-20C8-412A-8B5A-42DA9BF280FD}"/>
            </a:ext>
          </a:extLst>
        </xdr:cNvPr>
        <xdr:cNvSpPr txBox="1"/>
      </xdr:nvSpPr>
      <xdr:spPr>
        <a:xfrm>
          <a:off x="4853940" y="2407922"/>
          <a:ext cx="4095750" cy="36004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de-AT" sz="1400">
              <a:solidFill>
                <a:schemeClr val="dk1"/>
              </a:solidFill>
              <a:latin typeface="+mn-lt"/>
              <a:ea typeface="+mn-ea"/>
              <a:cs typeface="+mn-cs"/>
            </a:rPr>
            <a:t>Daten &gt; Sortieren und filtern &gt; Erweitert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2</xdr:row>
      <xdr:rowOff>81917</xdr:rowOff>
    </xdr:from>
    <xdr:to>
      <xdr:col>10</xdr:col>
      <xdr:colOff>653415</xdr:colOff>
      <xdr:row>12</xdr:row>
      <xdr:rowOff>40006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BAEC11D-0B43-47DF-8379-3D6EE42A3B3F}"/>
            </a:ext>
          </a:extLst>
        </xdr:cNvPr>
        <xdr:cNvSpPr txBox="1"/>
      </xdr:nvSpPr>
      <xdr:spPr>
        <a:xfrm>
          <a:off x="4834890" y="502922"/>
          <a:ext cx="4088130" cy="176593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de-AT" sz="1400">
              <a:solidFill>
                <a:schemeClr val="dk1"/>
              </a:solidFill>
              <a:latin typeface="+mn-lt"/>
              <a:ea typeface="+mn-ea"/>
              <a:cs typeface="+mn-cs"/>
            </a:rPr>
            <a:t>Verwende den erweiterten Filter für die Tabelle von Futtermitteln.</a:t>
          </a:r>
        </a:p>
        <a:p>
          <a:pPr marL="0" indent="0"/>
          <a:r>
            <a:rPr lang="de-AT" sz="1400">
              <a:solidFill>
                <a:schemeClr val="dk1"/>
              </a:solidFill>
              <a:latin typeface="+mn-lt"/>
              <a:ea typeface="+mn-ea"/>
              <a:cs typeface="+mn-cs"/>
            </a:rPr>
            <a:t>Es sollen nur Futtermittel angezeigt werden, die den Kriterien in der Tabelle A3 bis E4 entspricht.</a:t>
          </a:r>
        </a:p>
        <a:p>
          <a:pPr marL="0" indent="0"/>
          <a:endParaRPr lang="de-AT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r>
            <a:rPr lang="de-AT" sz="1400">
              <a:solidFill>
                <a:schemeClr val="dk1"/>
              </a:solidFill>
              <a:latin typeface="+mn-lt"/>
              <a:ea typeface="+mn-ea"/>
              <a:cs typeface="+mn-cs"/>
            </a:rPr>
            <a:t>Die gefilterte Tabelle soll ab der Zelle A30 eingefügt werden.</a:t>
          </a:r>
        </a:p>
        <a:p>
          <a:pPr marL="0" indent="0"/>
          <a:endParaRPr lang="de-AT" sz="14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491490</xdr:colOff>
      <xdr:row>13</xdr:row>
      <xdr:rowOff>59057</xdr:rowOff>
    </xdr:from>
    <xdr:to>
      <xdr:col>10</xdr:col>
      <xdr:colOff>681990</xdr:colOff>
      <xdr:row>15</xdr:row>
      <xdr:rowOff>57150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8220BB85-3D47-4F76-9E55-FCF1E35D99DA}"/>
            </a:ext>
          </a:extLst>
        </xdr:cNvPr>
        <xdr:cNvSpPr txBox="1"/>
      </xdr:nvSpPr>
      <xdr:spPr>
        <a:xfrm>
          <a:off x="4853940" y="2465072"/>
          <a:ext cx="4095750" cy="36004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de-AT" sz="1400">
              <a:solidFill>
                <a:schemeClr val="dk1"/>
              </a:solidFill>
              <a:latin typeface="+mn-lt"/>
              <a:ea typeface="+mn-ea"/>
              <a:cs typeface="+mn-cs"/>
            </a:rPr>
            <a:t>Daten &gt; Sortieren und filtern &gt; Erweitert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166462</xdr:rowOff>
    </xdr:from>
    <xdr:to>
      <xdr:col>3</xdr:col>
      <xdr:colOff>609398</xdr:colOff>
      <xdr:row>23</xdr:row>
      <xdr:rowOff>59891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4F7C0B9D-3639-4F21-9472-4E669B133F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80172"/>
          <a:ext cx="3857423" cy="1152634"/>
        </a:xfrm>
        <a:prstGeom prst="rect">
          <a:avLst/>
        </a:prstGeom>
      </xdr:spPr>
    </xdr:pic>
    <xdr:clientData/>
  </xdr:twoCellAnchor>
  <xdr:twoCellAnchor>
    <xdr:from>
      <xdr:col>1</xdr:col>
      <xdr:colOff>990600</xdr:colOff>
      <xdr:row>15</xdr:row>
      <xdr:rowOff>19050</xdr:rowOff>
    </xdr:from>
    <xdr:to>
      <xdr:col>1</xdr:col>
      <xdr:colOff>1009650</xdr:colOff>
      <xdr:row>17</xdr:row>
      <xdr:rowOff>9525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4ACFC462-0BCA-4E74-88F6-0DE5BE096452}"/>
            </a:ext>
          </a:extLst>
        </xdr:cNvPr>
        <xdr:cNvCxnSpPr/>
      </xdr:nvCxnSpPr>
      <xdr:spPr>
        <a:xfrm flipV="1">
          <a:off x="2152650" y="2844165"/>
          <a:ext cx="15240" cy="3581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47626</xdr:colOff>
      <xdr:row>24</xdr:row>
      <xdr:rowOff>0</xdr:rowOff>
    </xdr:from>
    <xdr:to>
      <xdr:col>3</xdr:col>
      <xdr:colOff>560071</xdr:colOff>
      <xdr:row>28</xdr:row>
      <xdr:rowOff>0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92CE2A23-9001-4B20-A4B6-3F1863C92D96}"/>
            </a:ext>
          </a:extLst>
        </xdr:cNvPr>
        <xdr:cNvSpPr txBox="1"/>
      </xdr:nvSpPr>
      <xdr:spPr>
        <a:xfrm>
          <a:off x="47626" y="4457700"/>
          <a:ext cx="3760470" cy="7239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AT" sz="1800"/>
            <a:t>RMZ: </a:t>
          </a:r>
          <a:r>
            <a:rPr lang="de-AT" sz="1800" b="1"/>
            <a:t>r</a:t>
          </a:r>
          <a:r>
            <a:rPr lang="de-AT" sz="1800"/>
            <a:t>egel</a:t>
          </a:r>
          <a:r>
            <a:rPr lang="de-AT" sz="1800" b="1"/>
            <a:t>m</a:t>
          </a:r>
          <a:r>
            <a:rPr lang="de-AT" sz="1800"/>
            <a:t>äßige </a:t>
          </a:r>
          <a:r>
            <a:rPr lang="de-AT" sz="1800" b="1"/>
            <a:t>Z</a:t>
          </a:r>
          <a:r>
            <a:rPr lang="de-AT" sz="1800"/>
            <a:t>ahlung</a:t>
          </a:r>
          <a:br>
            <a:rPr lang="de-AT" sz="1800"/>
          </a:br>
          <a:r>
            <a:rPr lang="de-AT" sz="1800"/>
            <a:t> = monatliche Rate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166462</xdr:rowOff>
    </xdr:from>
    <xdr:to>
      <xdr:col>3</xdr:col>
      <xdr:colOff>609398</xdr:colOff>
      <xdr:row>23</xdr:row>
      <xdr:rowOff>56081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6E4BFF8-A45E-4855-9AE2-5B9AE87515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18272"/>
          <a:ext cx="3857423" cy="1152634"/>
        </a:xfrm>
        <a:prstGeom prst="rect">
          <a:avLst/>
        </a:prstGeom>
      </xdr:spPr>
    </xdr:pic>
    <xdr:clientData/>
  </xdr:twoCellAnchor>
  <xdr:twoCellAnchor>
    <xdr:from>
      <xdr:col>1</xdr:col>
      <xdr:colOff>990600</xdr:colOff>
      <xdr:row>15</xdr:row>
      <xdr:rowOff>19050</xdr:rowOff>
    </xdr:from>
    <xdr:to>
      <xdr:col>1</xdr:col>
      <xdr:colOff>1009650</xdr:colOff>
      <xdr:row>17</xdr:row>
      <xdr:rowOff>9525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A3F43504-4FF6-4975-A48E-9FF4BEFA54C1}"/>
            </a:ext>
          </a:extLst>
        </xdr:cNvPr>
        <xdr:cNvCxnSpPr/>
      </xdr:nvCxnSpPr>
      <xdr:spPr>
        <a:xfrm flipV="1">
          <a:off x="2152650" y="2872740"/>
          <a:ext cx="15240" cy="36766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47626</xdr:colOff>
      <xdr:row>24</xdr:row>
      <xdr:rowOff>0</xdr:rowOff>
    </xdr:from>
    <xdr:to>
      <xdr:col>3</xdr:col>
      <xdr:colOff>560071</xdr:colOff>
      <xdr:row>28</xdr:row>
      <xdr:rowOff>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947EF4-312B-4B6B-8F4C-7A7D0C2869D5}"/>
            </a:ext>
          </a:extLst>
        </xdr:cNvPr>
        <xdr:cNvSpPr txBox="1"/>
      </xdr:nvSpPr>
      <xdr:spPr>
        <a:xfrm>
          <a:off x="49531" y="4495800"/>
          <a:ext cx="3756660" cy="7239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AT" sz="1800"/>
            <a:t>RMZ: </a:t>
          </a:r>
          <a:r>
            <a:rPr lang="de-AT" sz="1800" b="1"/>
            <a:t>r</a:t>
          </a:r>
          <a:r>
            <a:rPr lang="de-AT" sz="1800"/>
            <a:t>egel</a:t>
          </a:r>
          <a:r>
            <a:rPr lang="de-AT" sz="1800" b="1"/>
            <a:t>m</a:t>
          </a:r>
          <a:r>
            <a:rPr lang="de-AT" sz="1800"/>
            <a:t>äßige </a:t>
          </a:r>
          <a:r>
            <a:rPr lang="de-AT" sz="1800" b="1"/>
            <a:t>Z</a:t>
          </a:r>
          <a:r>
            <a:rPr lang="de-AT" sz="1800"/>
            <a:t>ahlung</a:t>
          </a:r>
          <a:br>
            <a:rPr lang="de-AT" sz="1800"/>
          </a:br>
          <a:r>
            <a:rPr lang="de-AT" sz="1800"/>
            <a:t> = monatliche Rate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6</xdr:row>
      <xdr:rowOff>55245</xdr:rowOff>
    </xdr:from>
    <xdr:to>
      <xdr:col>4</xdr:col>
      <xdr:colOff>535305</xdr:colOff>
      <xdr:row>15</xdr:row>
      <xdr:rowOff>38313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FA8FAB0-406D-4101-8BB0-C571389458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" y="1163955"/>
          <a:ext cx="5111115" cy="1608033"/>
        </a:xfrm>
        <a:prstGeom prst="rect">
          <a:avLst/>
        </a:prstGeom>
        <a:ln w="19050">
          <a:solidFill>
            <a:srgbClr val="0070C0"/>
          </a:solidFill>
        </a:ln>
      </xdr:spPr>
    </xdr:pic>
    <xdr:clientData/>
  </xdr:twoCellAnchor>
  <xdr:twoCellAnchor>
    <xdr:from>
      <xdr:col>4</xdr:col>
      <xdr:colOff>802005</xdr:colOff>
      <xdr:row>6</xdr:row>
      <xdr:rowOff>1905</xdr:rowOff>
    </xdr:from>
    <xdr:to>
      <xdr:col>9</xdr:col>
      <xdr:colOff>40005</xdr:colOff>
      <xdr:row>15</xdr:row>
      <xdr:rowOff>131444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242F2527-926A-473B-88ED-BBCE18F97BE4}"/>
            </a:ext>
          </a:extLst>
        </xdr:cNvPr>
        <xdr:cNvSpPr txBox="1"/>
      </xdr:nvSpPr>
      <xdr:spPr>
        <a:xfrm>
          <a:off x="5469255" y="1106805"/>
          <a:ext cx="4086225" cy="176212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de-DE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Berechne in der Zelle B5 die Kreditlaufzeit beim Kauf beider Pferde, wenn der Zinssatz monatlich 0,5% und die monatliche Rate 130,00 € beträgt. </a:t>
          </a:r>
        </a:p>
        <a:p>
          <a:pPr marL="0" indent="0"/>
          <a:endParaRPr lang="de-DE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indent="0"/>
          <a:r>
            <a:rPr lang="de-DE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Benutze für die Kredithöhe (=Barwert) eine verschachtelte Summenformel!</a:t>
          </a:r>
          <a:endParaRPr lang="de-AT" sz="14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25792</xdr:colOff>
      <xdr:row>5</xdr:row>
      <xdr:rowOff>43669</xdr:rowOff>
    </xdr:from>
    <xdr:to>
      <xdr:col>3</xdr:col>
      <xdr:colOff>204862</xdr:colOff>
      <xdr:row>10</xdr:row>
      <xdr:rowOff>879231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F14CF4A8-EF91-45A7-9AD6-303A5997198B}"/>
            </a:ext>
          </a:extLst>
        </xdr:cNvPr>
        <xdr:cNvSpPr txBox="1"/>
      </xdr:nvSpPr>
      <xdr:spPr>
        <a:xfrm>
          <a:off x="25792" y="1003496"/>
          <a:ext cx="3967089" cy="179538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100"/>
            <a:t>Zum Preis für das Pferd kommt noch der Preis für Zubehör</a:t>
          </a:r>
          <a:r>
            <a:rPr lang="de-AT" sz="1100" baseline="0"/>
            <a:t> dazu.</a:t>
          </a:r>
        </a:p>
        <a:p>
          <a:endParaRPr lang="de-AT" sz="1100" baseline="0"/>
        </a:p>
        <a:p>
          <a:r>
            <a:rPr lang="de-AT" sz="1100" baseline="0"/>
            <a:t>Berechne jeweils drei Varianten für das Pferd mit Zubehör.</a:t>
          </a:r>
        </a:p>
        <a:p>
          <a:r>
            <a:rPr lang="de-AT" sz="1100" baseline="0"/>
            <a:t>Gib in die Zelle C14 eine Formel ein, die in alle weiteren Felder kopiert werden kann! Kopiere die Formel!</a:t>
          </a:r>
        </a:p>
        <a:p>
          <a:endParaRPr lang="de-AT" sz="1100" baseline="0"/>
        </a:p>
        <a:p>
          <a:r>
            <a:rPr lang="de-AT" sz="1100" i="1" baseline="0">
              <a:solidFill>
                <a:schemeClr val="accent1">
                  <a:lumMod val="75000"/>
                </a:schemeClr>
              </a:solidFill>
            </a:rPr>
            <a:t>Verwende gemischt Bezüge: =C$13+$B14</a:t>
          </a:r>
        </a:p>
        <a:p>
          <a:r>
            <a:rPr lang="de-AT" sz="1100" i="1" baseline="0">
              <a:solidFill>
                <a:schemeClr val="accent1">
                  <a:lumMod val="75000"/>
                </a:schemeClr>
              </a:solidFill>
            </a:rPr>
            <a:t>Das Dollarzeichen bei C ist nicht notwendig: Nach untern kopiert bleibt es C, nach rechts kopiert wird es D - genau wie notwendig!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25792</xdr:colOff>
      <xdr:row>5</xdr:row>
      <xdr:rowOff>65650</xdr:rowOff>
    </xdr:from>
    <xdr:to>
      <xdr:col>3</xdr:col>
      <xdr:colOff>204862</xdr:colOff>
      <xdr:row>10</xdr:row>
      <xdr:rowOff>373672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47C59B61-9B2B-4333-808D-BBD8A4C43DD1}"/>
            </a:ext>
          </a:extLst>
        </xdr:cNvPr>
        <xdr:cNvSpPr txBox="1"/>
      </xdr:nvSpPr>
      <xdr:spPr>
        <a:xfrm>
          <a:off x="25792" y="1025477"/>
          <a:ext cx="4106301" cy="126784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100" baseline="0"/>
            <a:t>Erstelle ein Balkendiagramm, das nur die Allgemeinen Kosten für Zubehör und die jeweiligen Zubehörkosten für die Pferde beinhaltet!</a:t>
          </a:r>
        </a:p>
        <a:p>
          <a:r>
            <a:rPr lang="de-AT" sz="1100" baseline="0"/>
            <a:t>Die Kosten der Pferde soll nicht angezeigt werden.</a:t>
          </a:r>
        </a:p>
        <a:p>
          <a:endParaRPr lang="de-AT" sz="1100" baseline="0"/>
        </a:p>
        <a:p>
          <a:r>
            <a:rPr lang="de-AT" sz="1100" b="0" i="1" baseline="0">
              <a:solidFill>
                <a:schemeClr val="accent1">
                  <a:lumMod val="75000"/>
                </a:schemeClr>
              </a:solidFill>
            </a:rPr>
            <a:t>Markiere A12:A15 zusammen mit C12:E15. Dies kannst du mit gedrückter Strg-Taste und Maustaste machen.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58616</xdr:colOff>
      <xdr:row>5</xdr:row>
      <xdr:rowOff>95250</xdr:rowOff>
    </xdr:from>
    <xdr:to>
      <xdr:col>3</xdr:col>
      <xdr:colOff>376898</xdr:colOff>
      <xdr:row>10</xdr:row>
      <xdr:rowOff>403272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BC662CDA-44AA-4AD8-8655-40431A2DB37A}"/>
            </a:ext>
          </a:extLst>
        </xdr:cNvPr>
        <xdr:cNvSpPr txBox="1"/>
      </xdr:nvSpPr>
      <xdr:spPr>
        <a:xfrm>
          <a:off x="58616" y="1055077"/>
          <a:ext cx="4106301" cy="126784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100" baseline="0"/>
            <a:t>Erstelle ein Balkendiagramm, das nur die Allgemeinen Kosten für Zubehör und die jeweiligen Zubehörkosten für die Pferde beinhaltet!</a:t>
          </a:r>
        </a:p>
        <a:p>
          <a:r>
            <a:rPr lang="de-AT" sz="1100" baseline="0"/>
            <a:t>Die Kosten der Pferde soll nicht angezeigt werden.</a:t>
          </a:r>
        </a:p>
        <a:p>
          <a:endParaRPr lang="de-AT" sz="1100" baseline="0"/>
        </a:p>
        <a:p>
          <a:r>
            <a:rPr lang="de-AT" sz="1100" b="0" i="1" baseline="0">
              <a:solidFill>
                <a:schemeClr val="accent1">
                  <a:lumMod val="75000"/>
                </a:schemeClr>
              </a:solidFill>
            </a:rPr>
            <a:t>Markiere A12:A15 zusammen mit C12:E15. Dies kannst du mit gedrückter Strg-Taste und Maustaste machen.</a:t>
          </a:r>
        </a:p>
      </xdr:txBody>
    </xdr:sp>
    <xdr:clientData/>
  </xdr:twoCellAnchor>
  <xdr:twoCellAnchor>
    <xdr:from>
      <xdr:col>0</xdr:col>
      <xdr:colOff>494567</xdr:colOff>
      <xdr:row>17</xdr:row>
      <xdr:rowOff>79131</xdr:rowOff>
    </xdr:from>
    <xdr:to>
      <xdr:col>4</xdr:col>
      <xdr:colOff>142875</xdr:colOff>
      <xdr:row>31</xdr:row>
      <xdr:rowOff>155331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C6DB2C2-DDF6-472C-BD14-1976FC3879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2</xdr:row>
      <xdr:rowOff>81917</xdr:rowOff>
    </xdr:from>
    <xdr:to>
      <xdr:col>10</xdr:col>
      <xdr:colOff>653415</xdr:colOff>
      <xdr:row>12</xdr:row>
      <xdr:rowOff>40006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11E7501D-C773-495D-9BFC-56DA177F54E7}"/>
            </a:ext>
          </a:extLst>
        </xdr:cNvPr>
        <xdr:cNvSpPr txBox="1"/>
      </xdr:nvSpPr>
      <xdr:spPr>
        <a:xfrm>
          <a:off x="4838700" y="443867"/>
          <a:ext cx="4082415" cy="176783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de-AT" sz="1400">
              <a:solidFill>
                <a:schemeClr val="dk1"/>
              </a:solidFill>
              <a:latin typeface="+mn-lt"/>
              <a:ea typeface="+mn-ea"/>
              <a:cs typeface="+mn-cs"/>
            </a:rPr>
            <a:t>Verwende den erweiterten Filter für die Tabelle von Futtermitteln.</a:t>
          </a:r>
        </a:p>
        <a:p>
          <a:pPr marL="0" indent="0"/>
          <a:r>
            <a:rPr lang="de-AT" sz="1400">
              <a:solidFill>
                <a:schemeClr val="dk1"/>
              </a:solidFill>
              <a:latin typeface="+mn-lt"/>
              <a:ea typeface="+mn-ea"/>
              <a:cs typeface="+mn-cs"/>
            </a:rPr>
            <a:t>Es sollen nur Futtermittel angezeigt werden, die den Kriterien in der Tabelle A3 bis E4 entspricht.</a:t>
          </a:r>
        </a:p>
        <a:p>
          <a:pPr marL="0" indent="0"/>
          <a:endParaRPr lang="de-AT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r>
            <a:rPr lang="de-AT" sz="1400">
              <a:solidFill>
                <a:schemeClr val="dk1"/>
              </a:solidFill>
              <a:latin typeface="+mn-lt"/>
              <a:ea typeface="+mn-ea"/>
              <a:cs typeface="+mn-cs"/>
            </a:rPr>
            <a:t>Die gefilterte Tabelle soll ab der Zelle A30 eingefügt werden.</a:t>
          </a:r>
        </a:p>
        <a:p>
          <a:pPr marL="0" indent="0"/>
          <a:endParaRPr lang="de-AT" sz="14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491490</xdr:colOff>
      <xdr:row>13</xdr:row>
      <xdr:rowOff>59057</xdr:rowOff>
    </xdr:from>
    <xdr:to>
      <xdr:col>10</xdr:col>
      <xdr:colOff>681990</xdr:colOff>
      <xdr:row>15</xdr:row>
      <xdr:rowOff>57150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BECC65E8-A3AA-4559-A404-73FD4733983E}"/>
            </a:ext>
          </a:extLst>
        </xdr:cNvPr>
        <xdr:cNvSpPr txBox="1"/>
      </xdr:nvSpPr>
      <xdr:spPr>
        <a:xfrm>
          <a:off x="4853940" y="2411732"/>
          <a:ext cx="4095750" cy="36004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de-AT" sz="1400">
              <a:solidFill>
                <a:schemeClr val="dk1"/>
              </a:solidFill>
              <a:latin typeface="+mn-lt"/>
              <a:ea typeface="+mn-ea"/>
              <a:cs typeface="+mn-cs"/>
            </a:rPr>
            <a:t>Daten &gt; Sortieren und filtern &gt; Erweitert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2</xdr:row>
      <xdr:rowOff>81917</xdr:rowOff>
    </xdr:from>
    <xdr:to>
      <xdr:col>10</xdr:col>
      <xdr:colOff>653415</xdr:colOff>
      <xdr:row>12</xdr:row>
      <xdr:rowOff>40006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27B70C62-B1F4-4C13-B3A5-529E0BFA9722}"/>
            </a:ext>
          </a:extLst>
        </xdr:cNvPr>
        <xdr:cNvSpPr txBox="1"/>
      </xdr:nvSpPr>
      <xdr:spPr>
        <a:xfrm>
          <a:off x="4834890" y="445772"/>
          <a:ext cx="4088130" cy="176593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de-AT" sz="1400">
              <a:solidFill>
                <a:schemeClr val="dk1"/>
              </a:solidFill>
              <a:latin typeface="+mn-lt"/>
              <a:ea typeface="+mn-ea"/>
              <a:cs typeface="+mn-cs"/>
            </a:rPr>
            <a:t>Verwende den erweiterten Filter für die Tabelle von Futtermitteln.</a:t>
          </a:r>
        </a:p>
        <a:p>
          <a:pPr marL="0" indent="0"/>
          <a:r>
            <a:rPr lang="de-AT" sz="1400">
              <a:solidFill>
                <a:schemeClr val="dk1"/>
              </a:solidFill>
              <a:latin typeface="+mn-lt"/>
              <a:ea typeface="+mn-ea"/>
              <a:cs typeface="+mn-cs"/>
            </a:rPr>
            <a:t>Es sollen nur Futtermittel angezeigt werden, die den Kriterien in der Tabelle A3 bis E4 entspricht.</a:t>
          </a:r>
        </a:p>
        <a:p>
          <a:pPr marL="0" indent="0"/>
          <a:endParaRPr lang="de-AT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r>
            <a:rPr lang="de-AT" sz="1400">
              <a:solidFill>
                <a:schemeClr val="dk1"/>
              </a:solidFill>
              <a:latin typeface="+mn-lt"/>
              <a:ea typeface="+mn-ea"/>
              <a:cs typeface="+mn-cs"/>
            </a:rPr>
            <a:t>Die gefilterte Tabelle soll ab der Zelle A30 eingefügt werden.</a:t>
          </a:r>
        </a:p>
        <a:p>
          <a:pPr marL="0" indent="0"/>
          <a:endParaRPr lang="de-AT" sz="14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491490</xdr:colOff>
      <xdr:row>13</xdr:row>
      <xdr:rowOff>59057</xdr:rowOff>
    </xdr:from>
    <xdr:to>
      <xdr:col>10</xdr:col>
      <xdr:colOff>681990</xdr:colOff>
      <xdr:row>15</xdr:row>
      <xdr:rowOff>57150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2DEC0927-B6D5-489C-AD40-621B4F556407}"/>
            </a:ext>
          </a:extLst>
        </xdr:cNvPr>
        <xdr:cNvSpPr txBox="1"/>
      </xdr:nvSpPr>
      <xdr:spPr>
        <a:xfrm>
          <a:off x="4853940" y="2407922"/>
          <a:ext cx="4095750" cy="36004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de-AT" sz="1400" i="1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Daten &gt; Sortieren und filtern &gt; Erweitert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://www.happyhorse.at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hyperlink" Target="http://www.lexa.at/" TargetMode="External"/><Relationship Id="rId1" Type="http://schemas.openxmlformats.org/officeDocument/2006/relationships/hyperlink" Target="http://www.pavo.at/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hyperlink" Target="http://www.lexa.at/" TargetMode="External"/><Relationship Id="rId1" Type="http://schemas.openxmlformats.org/officeDocument/2006/relationships/hyperlink" Target="http://www.pavo.at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G11"/>
  <sheetViews>
    <sheetView tabSelected="1" workbookViewId="0">
      <selection activeCell="B1" sqref="B1"/>
    </sheetView>
  </sheetViews>
  <sheetFormatPr baseColWidth="10" defaultRowHeight="15" x14ac:dyDescent="0.25"/>
  <cols>
    <col min="1" max="1" width="8.85546875" style="1" customWidth="1"/>
    <col min="2" max="2" width="14.140625" customWidth="1"/>
    <col min="3" max="3" width="17.28515625" customWidth="1"/>
    <col min="4" max="4" width="10.7109375" bestFit="1" customWidth="1"/>
    <col min="5" max="5" width="6" bestFit="1" customWidth="1"/>
    <col min="6" max="6" width="10.5703125" bestFit="1" customWidth="1"/>
    <col min="7" max="7" width="6" bestFit="1" customWidth="1"/>
  </cols>
  <sheetData>
    <row r="1" spans="1:7" ht="20.25" thickBot="1" x14ac:dyDescent="0.35">
      <c r="B1" s="32" t="s">
        <v>0</v>
      </c>
    </row>
    <row r="2" spans="1:7" ht="15.75" thickTop="1" x14ac:dyDescent="0.25"/>
    <row r="3" spans="1:7" x14ac:dyDescent="0.25">
      <c r="A3" s="1" t="s">
        <v>22</v>
      </c>
      <c r="B3" t="s">
        <v>4</v>
      </c>
      <c r="C3" t="s">
        <v>6</v>
      </c>
      <c r="D3" t="s">
        <v>3</v>
      </c>
      <c r="E3" t="s">
        <v>2</v>
      </c>
      <c r="F3" t="s">
        <v>5</v>
      </c>
      <c r="G3" t="s">
        <v>1</v>
      </c>
    </row>
    <row r="4" spans="1:7" x14ac:dyDescent="0.25">
      <c r="A4" s="1">
        <v>106</v>
      </c>
      <c r="B4" t="s">
        <v>7</v>
      </c>
      <c r="C4" t="s">
        <v>8</v>
      </c>
      <c r="D4">
        <v>1.67</v>
      </c>
      <c r="E4">
        <v>18</v>
      </c>
      <c r="F4" t="s">
        <v>9</v>
      </c>
      <c r="G4">
        <v>12345</v>
      </c>
    </row>
    <row r="5" spans="1:7" x14ac:dyDescent="0.25">
      <c r="A5" s="1">
        <v>107</v>
      </c>
      <c r="B5" t="s">
        <v>10</v>
      </c>
      <c r="C5" t="s">
        <v>11</v>
      </c>
      <c r="D5">
        <v>0.9</v>
      </c>
      <c r="E5">
        <v>7</v>
      </c>
      <c r="F5" t="s">
        <v>9</v>
      </c>
      <c r="G5">
        <v>1300</v>
      </c>
    </row>
    <row r="6" spans="1:7" x14ac:dyDescent="0.25">
      <c r="A6" s="1">
        <v>108</v>
      </c>
      <c r="B6" t="s">
        <v>12</v>
      </c>
      <c r="C6" t="s">
        <v>13</v>
      </c>
      <c r="D6">
        <v>1.45</v>
      </c>
      <c r="E6">
        <v>11</v>
      </c>
      <c r="F6" t="s">
        <v>14</v>
      </c>
      <c r="G6">
        <v>5500</v>
      </c>
    </row>
    <row r="7" spans="1:7" x14ac:dyDescent="0.25">
      <c r="A7" s="1">
        <v>109</v>
      </c>
      <c r="B7" t="s">
        <v>15</v>
      </c>
      <c r="C7" t="s">
        <v>13</v>
      </c>
      <c r="D7">
        <v>1.47</v>
      </c>
      <c r="E7">
        <v>10</v>
      </c>
      <c r="F7" t="s">
        <v>14</v>
      </c>
      <c r="G7">
        <v>4200</v>
      </c>
    </row>
    <row r="8" spans="1:7" x14ac:dyDescent="0.25">
      <c r="A8" s="1">
        <v>110</v>
      </c>
      <c r="B8" t="s">
        <v>16</v>
      </c>
      <c r="C8" t="s">
        <v>17</v>
      </c>
      <c r="D8">
        <v>1.35</v>
      </c>
      <c r="E8">
        <v>9</v>
      </c>
      <c r="F8" t="s">
        <v>18</v>
      </c>
      <c r="G8">
        <v>6800</v>
      </c>
    </row>
    <row r="9" spans="1:7" x14ac:dyDescent="0.25">
      <c r="A9" s="1">
        <v>111</v>
      </c>
      <c r="B9" t="s">
        <v>19</v>
      </c>
      <c r="C9" t="s">
        <v>17</v>
      </c>
      <c r="D9">
        <v>1.34</v>
      </c>
      <c r="E9">
        <v>22</v>
      </c>
      <c r="F9" t="s">
        <v>9</v>
      </c>
      <c r="G9">
        <v>3500</v>
      </c>
    </row>
    <row r="10" spans="1:7" x14ac:dyDescent="0.25">
      <c r="A10" s="1">
        <v>112</v>
      </c>
      <c r="B10" t="s">
        <v>20</v>
      </c>
      <c r="C10" t="s">
        <v>8</v>
      </c>
      <c r="D10">
        <v>1.77</v>
      </c>
      <c r="E10">
        <v>14</v>
      </c>
      <c r="F10" t="s">
        <v>14</v>
      </c>
      <c r="G10">
        <v>7899</v>
      </c>
    </row>
    <row r="11" spans="1:7" x14ac:dyDescent="0.25">
      <c r="A11" s="1">
        <v>113</v>
      </c>
      <c r="B11" t="s">
        <v>21</v>
      </c>
      <c r="C11" t="s">
        <v>17</v>
      </c>
      <c r="D11">
        <v>1.29</v>
      </c>
      <c r="E11">
        <v>14</v>
      </c>
      <c r="F11" t="s">
        <v>18</v>
      </c>
      <c r="G11">
        <v>3434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20393-B14C-4678-A618-6291708C3247}">
  <sheetPr>
    <tabColor rgb="FF92D050"/>
  </sheetPr>
  <dimension ref="A1:E15"/>
  <sheetViews>
    <sheetView zoomScale="130" zoomScaleNormal="130" workbookViewId="0">
      <selection activeCell="F24" sqref="F24"/>
    </sheetView>
  </sheetViews>
  <sheetFormatPr baseColWidth="10" defaultColWidth="11.5703125" defaultRowHeight="15" x14ac:dyDescent="0.25"/>
  <cols>
    <col min="1" max="1" width="25.5703125" style="2" bestFit="1" customWidth="1"/>
    <col min="2" max="2" width="11.5703125" style="2"/>
    <col min="3" max="3" width="19.7109375" style="2" customWidth="1"/>
    <col min="4" max="4" width="17" style="2" customWidth="1"/>
    <col min="5" max="5" width="24.5703125" style="2" bestFit="1" customWidth="1"/>
    <col min="6" max="16384" width="11.5703125" style="2"/>
  </cols>
  <sheetData>
    <row r="1" spans="1:5" x14ac:dyDescent="0.25">
      <c r="A1" s="19" t="s">
        <v>67</v>
      </c>
    </row>
    <row r="2" spans="1:5" x14ac:dyDescent="0.25">
      <c r="A2" s="2" t="s">
        <v>30</v>
      </c>
      <c r="B2" s="2">
        <v>1300</v>
      </c>
    </row>
    <row r="3" spans="1:5" x14ac:dyDescent="0.25">
      <c r="A3" s="2" t="s">
        <v>31</v>
      </c>
      <c r="B3" s="2">
        <v>7899</v>
      </c>
    </row>
    <row r="5" spans="1:5" ht="15.75" thickBot="1" x14ac:dyDescent="0.3">
      <c r="A5" s="24" t="s">
        <v>68</v>
      </c>
      <c r="B5" s="29">
        <f>NPER(0.5%,-130,SUM(B2:B3))</f>
        <v>87.549773492161933</v>
      </c>
    </row>
    <row r="6" spans="1:5" ht="15.75" thickTop="1" x14ac:dyDescent="0.25">
      <c r="B6" s="20"/>
    </row>
    <row r="7" spans="1:5" x14ac:dyDescent="0.25">
      <c r="B7" s="20"/>
    </row>
    <row r="8" spans="1:5" x14ac:dyDescent="0.25">
      <c r="B8" s="20"/>
    </row>
    <row r="9" spans="1:5" x14ac:dyDescent="0.25">
      <c r="B9" s="5"/>
    </row>
    <row r="10" spans="1:5" x14ac:dyDescent="0.25">
      <c r="B10" s="5"/>
    </row>
    <row r="11" spans="1:5" ht="38.25" customHeight="1" x14ac:dyDescent="0.25"/>
    <row r="12" spans="1:5" x14ac:dyDescent="0.25">
      <c r="A12" s="4"/>
      <c r="C12" s="21" t="s">
        <v>69</v>
      </c>
      <c r="D12" s="21" t="s">
        <v>70</v>
      </c>
      <c r="E12" s="21" t="s">
        <v>71</v>
      </c>
    </row>
    <row r="13" spans="1:5" x14ac:dyDescent="0.25">
      <c r="A13" s="2" t="s">
        <v>72</v>
      </c>
      <c r="C13" s="6">
        <v>1245.99</v>
      </c>
      <c r="D13" s="6">
        <v>1298.2</v>
      </c>
      <c r="E13" s="6">
        <v>1459.18</v>
      </c>
    </row>
    <row r="14" spans="1:5" x14ac:dyDescent="0.25">
      <c r="A14" s="2" t="s">
        <v>30</v>
      </c>
      <c r="B14" s="7">
        <v>1300</v>
      </c>
      <c r="C14" s="22">
        <f t="shared" ref="C14:E15" si="0">C$13+$B14</f>
        <v>2545.9899999999998</v>
      </c>
      <c r="D14" s="22">
        <f t="shared" si="0"/>
        <v>2598.1999999999998</v>
      </c>
      <c r="E14" s="22">
        <f t="shared" si="0"/>
        <v>2759.1800000000003</v>
      </c>
    </row>
    <row r="15" spans="1:5" x14ac:dyDescent="0.25">
      <c r="A15" s="2" t="s">
        <v>31</v>
      </c>
      <c r="B15" s="7">
        <v>7899</v>
      </c>
      <c r="C15" s="22">
        <f t="shared" si="0"/>
        <v>9144.99</v>
      </c>
      <c r="D15" s="22">
        <f t="shared" si="0"/>
        <v>9197.2000000000007</v>
      </c>
      <c r="E15" s="22">
        <f t="shared" si="0"/>
        <v>9358.18</v>
      </c>
    </row>
  </sheetData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1:F30"/>
  <sheetViews>
    <sheetView workbookViewId="0">
      <selection activeCell="A30" sqref="A30"/>
    </sheetView>
  </sheetViews>
  <sheetFormatPr baseColWidth="10" defaultColWidth="11.42578125" defaultRowHeight="15" x14ac:dyDescent="0.25"/>
  <cols>
    <col min="1" max="4" width="11.42578125" style="2"/>
    <col min="5" max="5" width="18.140625" style="2" customWidth="1"/>
    <col min="6" max="16384" width="11.42578125" style="2"/>
  </cols>
  <sheetData>
    <row r="1" spans="1:6" x14ac:dyDescent="0.25">
      <c r="B1" s="2" t="s">
        <v>32</v>
      </c>
    </row>
    <row r="3" spans="1:6" x14ac:dyDescent="0.25">
      <c r="A3" s="11" t="s">
        <v>22</v>
      </c>
      <c r="B3" s="12" t="s">
        <v>33</v>
      </c>
      <c r="C3" s="12" t="s">
        <v>34</v>
      </c>
      <c r="D3" s="12" t="s">
        <v>35</v>
      </c>
      <c r="E3" s="12" t="s">
        <v>36</v>
      </c>
      <c r="F3" s="15"/>
    </row>
    <row r="4" spans="1:6" x14ac:dyDescent="0.25">
      <c r="A4" s="8"/>
      <c r="B4" s="9"/>
      <c r="C4" s="9"/>
      <c r="D4" s="9" t="s">
        <v>65</v>
      </c>
      <c r="E4" s="9" t="s">
        <v>66</v>
      </c>
      <c r="F4" s="15"/>
    </row>
    <row r="7" spans="1:6" x14ac:dyDescent="0.25">
      <c r="A7" s="13" t="s">
        <v>22</v>
      </c>
      <c r="B7" s="13" t="s">
        <v>33</v>
      </c>
      <c r="C7" s="13" t="s">
        <v>34</v>
      </c>
      <c r="D7" s="13" t="s">
        <v>35</v>
      </c>
      <c r="E7" s="13" t="s">
        <v>36</v>
      </c>
      <c r="F7" s="14"/>
    </row>
    <row r="8" spans="1:6" x14ac:dyDescent="0.25">
      <c r="A8" s="2">
        <v>18</v>
      </c>
      <c r="B8" s="2" t="s">
        <v>61</v>
      </c>
      <c r="C8" s="2" t="s">
        <v>51</v>
      </c>
      <c r="D8" s="10">
        <v>7.8</v>
      </c>
      <c r="E8" s="2">
        <v>25</v>
      </c>
    </row>
    <row r="9" spans="1:6" x14ac:dyDescent="0.25">
      <c r="A9" s="2">
        <v>19</v>
      </c>
      <c r="B9" s="2" t="s">
        <v>62</v>
      </c>
      <c r="C9" s="2" t="s">
        <v>51</v>
      </c>
      <c r="D9" s="10">
        <v>13</v>
      </c>
      <c r="E9" s="2">
        <v>25</v>
      </c>
    </row>
    <row r="10" spans="1:6" x14ac:dyDescent="0.25">
      <c r="A10" s="2">
        <v>20</v>
      </c>
      <c r="B10" s="2" t="s">
        <v>63</v>
      </c>
      <c r="C10" s="2" t="s">
        <v>64</v>
      </c>
      <c r="D10" s="10">
        <v>17.5</v>
      </c>
      <c r="E10" s="2">
        <v>25</v>
      </c>
    </row>
    <row r="11" spans="1:6" x14ac:dyDescent="0.25">
      <c r="A11" s="2">
        <v>15</v>
      </c>
      <c r="B11" s="2" t="s">
        <v>57</v>
      </c>
      <c r="C11" s="2" t="s">
        <v>58</v>
      </c>
      <c r="D11" s="2">
        <v>18.8</v>
      </c>
      <c r="E11" s="2">
        <v>16</v>
      </c>
    </row>
    <row r="12" spans="1:6" x14ac:dyDescent="0.25">
      <c r="A12" s="2">
        <v>1</v>
      </c>
      <c r="B12" s="2" t="s">
        <v>37</v>
      </c>
      <c r="C12" s="2" t="s">
        <v>38</v>
      </c>
      <c r="D12" s="2">
        <v>18.989999999999998</v>
      </c>
      <c r="E12" s="2">
        <v>20</v>
      </c>
    </row>
    <row r="13" spans="1:6" x14ac:dyDescent="0.25">
      <c r="A13" s="2">
        <v>6</v>
      </c>
      <c r="B13" s="2" t="s">
        <v>45</v>
      </c>
      <c r="C13" s="2" t="s">
        <v>46</v>
      </c>
      <c r="D13" s="2">
        <v>19</v>
      </c>
      <c r="E13" s="2">
        <v>20</v>
      </c>
    </row>
    <row r="14" spans="1:6" x14ac:dyDescent="0.25">
      <c r="A14" s="2">
        <v>17</v>
      </c>
      <c r="B14" s="2" t="s">
        <v>60</v>
      </c>
      <c r="C14" s="2" t="s">
        <v>58</v>
      </c>
      <c r="D14" s="2">
        <v>19.7</v>
      </c>
      <c r="E14" s="2">
        <v>22</v>
      </c>
    </row>
    <row r="15" spans="1:6" x14ac:dyDescent="0.25">
      <c r="A15" s="2">
        <v>16</v>
      </c>
      <c r="B15" s="2" t="s">
        <v>59</v>
      </c>
      <c r="C15" s="2" t="s">
        <v>58</v>
      </c>
      <c r="D15" s="2">
        <v>19.899999999999999</v>
      </c>
      <c r="E15" s="2">
        <v>19</v>
      </c>
    </row>
    <row r="16" spans="1:6" x14ac:dyDescent="0.25">
      <c r="A16" s="2">
        <v>9</v>
      </c>
      <c r="B16" s="2" t="s">
        <v>50</v>
      </c>
      <c r="C16" s="2" t="s">
        <v>51</v>
      </c>
      <c r="D16" s="2">
        <v>19.989999999999998</v>
      </c>
      <c r="E16" s="2">
        <v>20</v>
      </c>
    </row>
    <row r="17" spans="1:5" x14ac:dyDescent="0.25">
      <c r="A17" s="2">
        <v>10</v>
      </c>
      <c r="B17" s="2" t="s">
        <v>52</v>
      </c>
      <c r="C17" s="2" t="s">
        <v>51</v>
      </c>
      <c r="D17" s="2">
        <v>19.989999999999998</v>
      </c>
      <c r="E17" s="2">
        <v>22</v>
      </c>
    </row>
    <row r="18" spans="1:5" x14ac:dyDescent="0.25">
      <c r="A18" s="2">
        <v>11</v>
      </c>
      <c r="B18" s="2" t="s">
        <v>53</v>
      </c>
      <c r="C18" s="2" t="s">
        <v>51</v>
      </c>
      <c r="D18" s="2">
        <v>19.989999999999998</v>
      </c>
      <c r="E18" s="2">
        <v>25</v>
      </c>
    </row>
    <row r="19" spans="1:5" x14ac:dyDescent="0.25">
      <c r="A19" s="2">
        <v>7</v>
      </c>
      <c r="B19" s="2" t="s">
        <v>47</v>
      </c>
      <c r="C19" s="2" t="s">
        <v>46</v>
      </c>
      <c r="D19" s="2">
        <v>22</v>
      </c>
      <c r="E19" s="2">
        <v>25</v>
      </c>
    </row>
    <row r="20" spans="1:5" x14ac:dyDescent="0.25">
      <c r="A20" s="2">
        <v>3</v>
      </c>
      <c r="B20" s="2" t="s">
        <v>41</v>
      </c>
      <c r="C20" s="2" t="s">
        <v>40</v>
      </c>
      <c r="D20" s="2">
        <v>23.1</v>
      </c>
      <c r="E20" s="2">
        <v>25</v>
      </c>
    </row>
    <row r="21" spans="1:5" x14ac:dyDescent="0.25">
      <c r="A21" s="2">
        <v>2</v>
      </c>
      <c r="B21" s="2" t="s">
        <v>39</v>
      </c>
      <c r="C21" s="2" t="s">
        <v>40</v>
      </c>
      <c r="D21" s="2">
        <v>23.4</v>
      </c>
      <c r="E21" s="2">
        <v>25</v>
      </c>
    </row>
    <row r="22" spans="1:5" x14ac:dyDescent="0.25">
      <c r="A22" s="2">
        <v>12</v>
      </c>
      <c r="B22" s="2" t="s">
        <v>54</v>
      </c>
      <c r="C22" s="2" t="s">
        <v>51</v>
      </c>
      <c r="D22" s="2">
        <v>24</v>
      </c>
      <c r="E22" s="2">
        <v>25</v>
      </c>
    </row>
    <row r="23" spans="1:5" x14ac:dyDescent="0.25">
      <c r="A23" s="2">
        <v>8</v>
      </c>
      <c r="B23" s="2" t="s">
        <v>48</v>
      </c>
      <c r="C23" s="2" t="s">
        <v>49</v>
      </c>
      <c r="D23" s="2">
        <v>25.1</v>
      </c>
      <c r="E23" s="2">
        <v>22</v>
      </c>
    </row>
    <row r="24" spans="1:5" x14ac:dyDescent="0.25">
      <c r="A24" s="2">
        <v>4</v>
      </c>
      <c r="B24" s="2" t="s">
        <v>42</v>
      </c>
      <c r="C24" s="2" t="s">
        <v>43</v>
      </c>
      <c r="D24" s="2">
        <v>25.6</v>
      </c>
      <c r="E24" s="2">
        <v>25</v>
      </c>
    </row>
    <row r="25" spans="1:5" x14ac:dyDescent="0.25">
      <c r="A25" s="2">
        <v>5</v>
      </c>
      <c r="B25" s="2" t="s">
        <v>44</v>
      </c>
      <c r="C25" s="2" t="s">
        <v>43</v>
      </c>
      <c r="D25" s="2">
        <v>25.9</v>
      </c>
      <c r="E25" s="2">
        <v>20</v>
      </c>
    </row>
    <row r="26" spans="1:5" x14ac:dyDescent="0.25">
      <c r="A26" s="2">
        <v>13</v>
      </c>
      <c r="B26" s="2" t="s">
        <v>55</v>
      </c>
      <c r="C26" s="2" t="s">
        <v>51</v>
      </c>
      <c r="D26" s="2">
        <v>26.7</v>
      </c>
      <c r="E26" s="2">
        <v>29</v>
      </c>
    </row>
    <row r="27" spans="1:5" x14ac:dyDescent="0.25">
      <c r="A27" s="2">
        <v>14</v>
      </c>
      <c r="B27" s="2" t="s">
        <v>56</v>
      </c>
      <c r="C27" s="2" t="s">
        <v>46</v>
      </c>
      <c r="D27" s="2">
        <v>29.99</v>
      </c>
      <c r="E27" s="2">
        <v>25</v>
      </c>
    </row>
    <row r="30" spans="1:5" customFormat="1" x14ac:dyDescent="0.25"/>
  </sheetData>
  <pageMargins left="0.7" right="0.7" top="0.78740157499999996" bottom="0.78740157499999996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9B25F-8EDA-4B92-9F69-DB5C1510DC91}">
  <dimension ref="A1:F36"/>
  <sheetViews>
    <sheetView workbookViewId="0">
      <selection activeCell="I18" sqref="I18"/>
    </sheetView>
  </sheetViews>
  <sheetFormatPr baseColWidth="10" defaultColWidth="11.42578125" defaultRowHeight="15" x14ac:dyDescent="0.25"/>
  <cols>
    <col min="1" max="4" width="11.42578125" style="2"/>
    <col min="5" max="5" width="18.140625" style="2" customWidth="1"/>
    <col min="6" max="16384" width="11.42578125" style="2"/>
  </cols>
  <sheetData>
    <row r="1" spans="1:6" ht="18" thickBot="1" x14ac:dyDescent="0.35">
      <c r="B1" s="17" t="s">
        <v>32</v>
      </c>
    </row>
    <row r="2" spans="1:6" ht="15.75" thickTop="1" x14ac:dyDescent="0.25"/>
    <row r="3" spans="1:6" x14ac:dyDescent="0.25">
      <c r="A3" s="11" t="s">
        <v>22</v>
      </c>
      <c r="B3" s="12" t="s">
        <v>33</v>
      </c>
      <c r="C3" s="12" t="s">
        <v>34</v>
      </c>
      <c r="D3" s="12" t="s">
        <v>35</v>
      </c>
      <c r="E3" s="12" t="s">
        <v>36</v>
      </c>
      <c r="F3" s="15"/>
    </row>
    <row r="4" spans="1:6" x14ac:dyDescent="0.25">
      <c r="A4" s="8"/>
      <c r="B4" s="9"/>
      <c r="C4" s="9"/>
      <c r="D4" s="9" t="s">
        <v>65</v>
      </c>
      <c r="E4" s="9" t="s">
        <v>66</v>
      </c>
      <c r="F4" s="15"/>
    </row>
    <row r="7" spans="1:6" x14ac:dyDescent="0.25">
      <c r="A7" s="13" t="s">
        <v>22</v>
      </c>
      <c r="B7" s="13" t="s">
        <v>33</v>
      </c>
      <c r="C7" s="13" t="s">
        <v>34</v>
      </c>
      <c r="D7" s="13" t="s">
        <v>35</v>
      </c>
      <c r="E7" s="13" t="s">
        <v>36</v>
      </c>
      <c r="F7" s="14"/>
    </row>
    <row r="8" spans="1:6" x14ac:dyDescent="0.25">
      <c r="A8" s="2">
        <v>18</v>
      </c>
      <c r="B8" s="2" t="s">
        <v>61</v>
      </c>
      <c r="C8" s="2" t="s">
        <v>51</v>
      </c>
      <c r="D8" s="10">
        <v>7.8</v>
      </c>
      <c r="E8" s="2">
        <v>25</v>
      </c>
    </row>
    <row r="9" spans="1:6" x14ac:dyDescent="0.25">
      <c r="A9" s="2">
        <v>19</v>
      </c>
      <c r="B9" s="2" t="s">
        <v>62</v>
      </c>
      <c r="C9" s="2" t="s">
        <v>51</v>
      </c>
      <c r="D9" s="10">
        <v>13</v>
      </c>
      <c r="E9" s="2">
        <v>25</v>
      </c>
    </row>
    <row r="10" spans="1:6" x14ac:dyDescent="0.25">
      <c r="A10" s="2">
        <v>20</v>
      </c>
      <c r="B10" s="2" t="s">
        <v>63</v>
      </c>
      <c r="C10" s="2" t="s">
        <v>64</v>
      </c>
      <c r="D10" s="10">
        <v>17.5</v>
      </c>
      <c r="E10" s="2">
        <v>25</v>
      </c>
    </row>
    <row r="11" spans="1:6" x14ac:dyDescent="0.25">
      <c r="A11" s="2">
        <v>15</v>
      </c>
      <c r="B11" s="2" t="s">
        <v>57</v>
      </c>
      <c r="C11" s="2" t="s">
        <v>58</v>
      </c>
      <c r="D11" s="2">
        <v>18.8</v>
      </c>
      <c r="E11" s="2">
        <v>16</v>
      </c>
    </row>
    <row r="12" spans="1:6" x14ac:dyDescent="0.25">
      <c r="A12" s="2">
        <v>1</v>
      </c>
      <c r="B12" s="2" t="s">
        <v>37</v>
      </c>
      <c r="C12" s="2" t="s">
        <v>38</v>
      </c>
      <c r="D12" s="2">
        <v>18.989999999999998</v>
      </c>
      <c r="E12" s="2">
        <v>20</v>
      </c>
    </row>
    <row r="13" spans="1:6" x14ac:dyDescent="0.25">
      <c r="A13" s="2">
        <v>6</v>
      </c>
      <c r="B13" s="2" t="s">
        <v>45</v>
      </c>
      <c r="C13" s="2" t="s">
        <v>46</v>
      </c>
      <c r="D13" s="2">
        <v>19</v>
      </c>
      <c r="E13" s="2">
        <v>20</v>
      </c>
    </row>
    <row r="14" spans="1:6" x14ac:dyDescent="0.25">
      <c r="A14" s="2">
        <v>17</v>
      </c>
      <c r="B14" s="2" t="s">
        <v>60</v>
      </c>
      <c r="C14" s="2" t="s">
        <v>58</v>
      </c>
      <c r="D14" s="2">
        <v>19.7</v>
      </c>
      <c r="E14" s="2">
        <v>22</v>
      </c>
    </row>
    <row r="15" spans="1:6" x14ac:dyDescent="0.25">
      <c r="A15" s="2">
        <v>16</v>
      </c>
      <c r="B15" s="2" t="s">
        <v>59</v>
      </c>
      <c r="C15" s="2" t="s">
        <v>58</v>
      </c>
      <c r="D15" s="2">
        <v>19.899999999999999</v>
      </c>
      <c r="E15" s="2">
        <v>19</v>
      </c>
    </row>
    <row r="16" spans="1:6" x14ac:dyDescent="0.25">
      <c r="A16" s="2">
        <v>9</v>
      </c>
      <c r="B16" s="2" t="s">
        <v>50</v>
      </c>
      <c r="C16" s="2" t="s">
        <v>51</v>
      </c>
      <c r="D16" s="2">
        <v>19.989999999999998</v>
      </c>
      <c r="E16" s="2">
        <v>20</v>
      </c>
    </row>
    <row r="17" spans="1:5" x14ac:dyDescent="0.25">
      <c r="A17" s="2">
        <v>10</v>
      </c>
      <c r="B17" s="2" t="s">
        <v>52</v>
      </c>
      <c r="C17" s="2" t="s">
        <v>51</v>
      </c>
      <c r="D17" s="2">
        <v>19.989999999999998</v>
      </c>
      <c r="E17" s="2">
        <v>22</v>
      </c>
    </row>
    <row r="18" spans="1:5" x14ac:dyDescent="0.25">
      <c r="A18" s="2">
        <v>11</v>
      </c>
      <c r="B18" s="2" t="s">
        <v>53</v>
      </c>
      <c r="C18" s="2" t="s">
        <v>51</v>
      </c>
      <c r="D18" s="2">
        <v>19.989999999999998</v>
      </c>
      <c r="E18" s="2">
        <v>25</v>
      </c>
    </row>
    <row r="19" spans="1:5" x14ac:dyDescent="0.25">
      <c r="A19" s="2">
        <v>7</v>
      </c>
      <c r="B19" s="2" t="s">
        <v>47</v>
      </c>
      <c r="C19" s="2" t="s">
        <v>46</v>
      </c>
      <c r="D19" s="2">
        <v>22</v>
      </c>
      <c r="E19" s="2">
        <v>25</v>
      </c>
    </row>
    <row r="20" spans="1:5" x14ac:dyDescent="0.25">
      <c r="A20" s="2">
        <v>3</v>
      </c>
      <c r="B20" s="2" t="s">
        <v>41</v>
      </c>
      <c r="C20" s="2" t="s">
        <v>40</v>
      </c>
      <c r="D20" s="2">
        <v>23.1</v>
      </c>
      <c r="E20" s="2">
        <v>25</v>
      </c>
    </row>
    <row r="21" spans="1:5" x14ac:dyDescent="0.25">
      <c r="A21" s="2">
        <v>2</v>
      </c>
      <c r="B21" s="2" t="s">
        <v>39</v>
      </c>
      <c r="C21" s="2" t="s">
        <v>40</v>
      </c>
      <c r="D21" s="2">
        <v>23.4</v>
      </c>
      <c r="E21" s="2">
        <v>25</v>
      </c>
    </row>
    <row r="22" spans="1:5" x14ac:dyDescent="0.25">
      <c r="A22" s="2">
        <v>12</v>
      </c>
      <c r="B22" s="2" t="s">
        <v>54</v>
      </c>
      <c r="C22" s="2" t="s">
        <v>51</v>
      </c>
      <c r="D22" s="2">
        <v>24</v>
      </c>
      <c r="E22" s="2">
        <v>25</v>
      </c>
    </row>
    <row r="23" spans="1:5" x14ac:dyDescent="0.25">
      <c r="A23" s="2">
        <v>8</v>
      </c>
      <c r="B23" s="2" t="s">
        <v>48</v>
      </c>
      <c r="C23" s="2" t="s">
        <v>49</v>
      </c>
      <c r="D23" s="2">
        <v>25.1</v>
      </c>
      <c r="E23" s="2">
        <v>22</v>
      </c>
    </row>
    <row r="24" spans="1:5" x14ac:dyDescent="0.25">
      <c r="A24" s="2">
        <v>4</v>
      </c>
      <c r="B24" s="2" t="s">
        <v>42</v>
      </c>
      <c r="C24" s="2" t="s">
        <v>43</v>
      </c>
      <c r="D24" s="2">
        <v>25.6</v>
      </c>
      <c r="E24" s="2">
        <v>25</v>
      </c>
    </row>
    <row r="25" spans="1:5" x14ac:dyDescent="0.25">
      <c r="A25" s="2">
        <v>5</v>
      </c>
      <c r="B25" s="2" t="s">
        <v>44</v>
      </c>
      <c r="C25" s="2" t="s">
        <v>43</v>
      </c>
      <c r="D25" s="2">
        <v>25.9</v>
      </c>
      <c r="E25" s="2">
        <v>20</v>
      </c>
    </row>
    <row r="26" spans="1:5" x14ac:dyDescent="0.25">
      <c r="A26" s="2">
        <v>13</v>
      </c>
      <c r="B26" s="2" t="s">
        <v>55</v>
      </c>
      <c r="C26" s="2" t="s">
        <v>51</v>
      </c>
      <c r="D26" s="2">
        <v>26.7</v>
      </c>
      <c r="E26" s="2">
        <v>29</v>
      </c>
    </row>
    <row r="27" spans="1:5" x14ac:dyDescent="0.25">
      <c r="A27" s="2">
        <v>14</v>
      </c>
      <c r="B27" s="2" t="s">
        <v>56</v>
      </c>
      <c r="C27" s="2" t="s">
        <v>46</v>
      </c>
      <c r="D27" s="2">
        <v>29.99</v>
      </c>
      <c r="E27" s="2">
        <v>25</v>
      </c>
    </row>
    <row r="30" spans="1:5" x14ac:dyDescent="0.25">
      <c r="A30" s="13" t="s">
        <v>22</v>
      </c>
      <c r="B30" s="13" t="s">
        <v>33</v>
      </c>
      <c r="C30" s="13" t="s">
        <v>34</v>
      </c>
      <c r="D30" s="13" t="s">
        <v>35</v>
      </c>
      <c r="E30" s="13" t="s">
        <v>36</v>
      </c>
    </row>
    <row r="31" spans="1:5" x14ac:dyDescent="0.25">
      <c r="A31" s="2">
        <v>18</v>
      </c>
      <c r="B31" s="2" t="s">
        <v>61</v>
      </c>
      <c r="C31" s="31" t="s">
        <v>51</v>
      </c>
      <c r="D31" s="10">
        <v>7.8</v>
      </c>
      <c r="E31" s="2">
        <v>25</v>
      </c>
    </row>
    <row r="32" spans="1:5" x14ac:dyDescent="0.25">
      <c r="A32" s="2">
        <v>19</v>
      </c>
      <c r="B32" s="2" t="s">
        <v>62</v>
      </c>
      <c r="C32" s="2" t="s">
        <v>51</v>
      </c>
      <c r="D32" s="10">
        <v>13</v>
      </c>
      <c r="E32" s="2">
        <v>25</v>
      </c>
    </row>
    <row r="33" spans="1:5" x14ac:dyDescent="0.25">
      <c r="A33" s="2">
        <v>20</v>
      </c>
      <c r="B33" s="2" t="s">
        <v>63</v>
      </c>
      <c r="C33" s="31" t="s">
        <v>64</v>
      </c>
      <c r="D33" s="10">
        <v>17.5</v>
      </c>
      <c r="E33" s="2">
        <v>25</v>
      </c>
    </row>
    <row r="34" spans="1:5" x14ac:dyDescent="0.25">
      <c r="A34" s="2">
        <v>17</v>
      </c>
      <c r="B34" s="2" t="s">
        <v>60</v>
      </c>
      <c r="C34" s="30" t="s">
        <v>58</v>
      </c>
      <c r="D34" s="2">
        <v>19.7</v>
      </c>
      <c r="E34" s="2">
        <v>22</v>
      </c>
    </row>
    <row r="35" spans="1:5" x14ac:dyDescent="0.25">
      <c r="A35" s="2">
        <v>10</v>
      </c>
      <c r="B35" s="2" t="s">
        <v>52</v>
      </c>
      <c r="C35" s="2" t="s">
        <v>51</v>
      </c>
      <c r="D35" s="2">
        <v>19.989999999999998</v>
      </c>
      <c r="E35" s="2">
        <v>22</v>
      </c>
    </row>
    <row r="36" spans="1:5" x14ac:dyDescent="0.25">
      <c r="A36" s="2">
        <v>11</v>
      </c>
      <c r="B36" s="2" t="s">
        <v>53</v>
      </c>
      <c r="C36" s="2" t="s">
        <v>51</v>
      </c>
      <c r="D36" s="2">
        <v>19.989999999999998</v>
      </c>
      <c r="E36" s="2">
        <v>25</v>
      </c>
    </row>
  </sheetData>
  <sortState ref="A8:E27">
    <sortCondition ref="D8"/>
  </sortState>
  <hyperlinks>
    <hyperlink ref="C34" r:id="rId1" xr:uid="{4EF382D7-F05B-4DA2-B3C2-CF4C5076EC8D}"/>
  </hyperlinks>
  <pageMargins left="0.7" right="0.7" top="0.78740157499999996" bottom="0.78740157499999996" header="0.3" footer="0.3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04F58-F081-486C-9635-A284CEBDF544}">
  <dimension ref="A1:F36"/>
  <sheetViews>
    <sheetView workbookViewId="0">
      <selection activeCell="H37" sqref="H37"/>
    </sheetView>
  </sheetViews>
  <sheetFormatPr baseColWidth="10" defaultColWidth="11.42578125" defaultRowHeight="15" x14ac:dyDescent="0.25"/>
  <cols>
    <col min="1" max="4" width="11.42578125" style="2"/>
    <col min="5" max="5" width="18.140625" style="2" customWidth="1"/>
    <col min="6" max="16384" width="11.42578125" style="2"/>
  </cols>
  <sheetData>
    <row r="1" spans="1:6" ht="18" thickBot="1" x14ac:dyDescent="0.35">
      <c r="B1" s="17" t="s">
        <v>32</v>
      </c>
    </row>
    <row r="2" spans="1:6" ht="15.75" thickTop="1" x14ac:dyDescent="0.25"/>
    <row r="3" spans="1:6" x14ac:dyDescent="0.25">
      <c r="A3" s="11" t="s">
        <v>22</v>
      </c>
      <c r="B3" s="12" t="s">
        <v>33</v>
      </c>
      <c r="C3" s="12" t="s">
        <v>34</v>
      </c>
      <c r="D3" s="12" t="s">
        <v>35</v>
      </c>
      <c r="E3" s="12" t="s">
        <v>36</v>
      </c>
      <c r="F3" s="15"/>
    </row>
    <row r="4" spans="1:6" x14ac:dyDescent="0.25">
      <c r="A4" s="8"/>
      <c r="B4" s="9"/>
      <c r="C4" s="9"/>
      <c r="D4" s="9" t="s">
        <v>65</v>
      </c>
      <c r="E4" s="9" t="s">
        <v>66</v>
      </c>
      <c r="F4" s="15"/>
    </row>
    <row r="7" spans="1:6" x14ac:dyDescent="0.25">
      <c r="A7" s="13" t="s">
        <v>22</v>
      </c>
      <c r="B7" s="13" t="s">
        <v>33</v>
      </c>
      <c r="C7" s="13" t="s">
        <v>34</v>
      </c>
      <c r="D7" s="13" t="s">
        <v>35</v>
      </c>
      <c r="E7" s="13" t="s">
        <v>36</v>
      </c>
      <c r="F7" s="14"/>
    </row>
    <row r="8" spans="1:6" x14ac:dyDescent="0.25">
      <c r="A8" s="2">
        <v>18</v>
      </c>
      <c r="B8" s="2" t="s">
        <v>61</v>
      </c>
      <c r="C8" s="2" t="s">
        <v>51</v>
      </c>
      <c r="D8" s="10">
        <v>7.8</v>
      </c>
      <c r="E8" s="2">
        <v>25</v>
      </c>
    </row>
    <row r="9" spans="1:6" x14ac:dyDescent="0.25">
      <c r="A9" s="2">
        <v>19</v>
      </c>
      <c r="B9" s="2" t="s">
        <v>62</v>
      </c>
      <c r="C9" s="2" t="s">
        <v>51</v>
      </c>
      <c r="D9" s="10">
        <v>13</v>
      </c>
      <c r="E9" s="2">
        <v>25</v>
      </c>
    </row>
    <row r="10" spans="1:6" x14ac:dyDescent="0.25">
      <c r="A10" s="2">
        <v>20</v>
      </c>
      <c r="B10" s="2" t="s">
        <v>63</v>
      </c>
      <c r="C10" s="2" t="s">
        <v>64</v>
      </c>
      <c r="D10" s="10">
        <v>17.5</v>
      </c>
      <c r="E10" s="2">
        <v>25</v>
      </c>
    </row>
    <row r="11" spans="1:6" x14ac:dyDescent="0.25">
      <c r="A11" s="2">
        <v>15</v>
      </c>
      <c r="B11" s="2" t="s">
        <v>57</v>
      </c>
      <c r="C11" s="2" t="s">
        <v>58</v>
      </c>
      <c r="D11" s="2">
        <v>18.8</v>
      </c>
      <c r="E11" s="2">
        <v>16</v>
      </c>
    </row>
    <row r="12" spans="1:6" x14ac:dyDescent="0.25">
      <c r="A12" s="2">
        <v>1</v>
      </c>
      <c r="B12" s="2" t="s">
        <v>37</v>
      </c>
      <c r="C12" s="2" t="s">
        <v>38</v>
      </c>
      <c r="D12" s="2">
        <v>18.989999999999998</v>
      </c>
      <c r="E12" s="2">
        <v>20</v>
      </c>
    </row>
    <row r="13" spans="1:6" x14ac:dyDescent="0.25">
      <c r="A13" s="2">
        <v>6</v>
      </c>
      <c r="B13" s="2" t="s">
        <v>45</v>
      </c>
      <c r="C13" s="2" t="s">
        <v>46</v>
      </c>
      <c r="D13" s="2">
        <v>19</v>
      </c>
      <c r="E13" s="2">
        <v>20</v>
      </c>
    </row>
    <row r="14" spans="1:6" x14ac:dyDescent="0.25">
      <c r="A14" s="2">
        <v>17</v>
      </c>
      <c r="B14" s="2" t="s">
        <v>60</v>
      </c>
      <c r="C14" s="2" t="s">
        <v>58</v>
      </c>
      <c r="D14" s="2">
        <v>19.7</v>
      </c>
      <c r="E14" s="2">
        <v>22</v>
      </c>
    </row>
    <row r="15" spans="1:6" x14ac:dyDescent="0.25">
      <c r="A15" s="2">
        <v>16</v>
      </c>
      <c r="B15" s="2" t="s">
        <v>59</v>
      </c>
      <c r="C15" s="2" t="s">
        <v>58</v>
      </c>
      <c r="D15" s="2">
        <v>19.899999999999999</v>
      </c>
      <c r="E15" s="2">
        <v>19</v>
      </c>
    </row>
    <row r="16" spans="1:6" x14ac:dyDescent="0.25">
      <c r="A16" s="2">
        <v>9</v>
      </c>
      <c r="B16" s="2" t="s">
        <v>50</v>
      </c>
      <c r="C16" s="2" t="s">
        <v>51</v>
      </c>
      <c r="D16" s="2">
        <v>19.989999999999998</v>
      </c>
      <c r="E16" s="2">
        <v>20</v>
      </c>
    </row>
    <row r="17" spans="1:5" x14ac:dyDescent="0.25">
      <c r="A17" s="2">
        <v>10</v>
      </c>
      <c r="B17" s="2" t="s">
        <v>52</v>
      </c>
      <c r="C17" s="2" t="s">
        <v>51</v>
      </c>
      <c r="D17" s="2">
        <v>19.989999999999998</v>
      </c>
      <c r="E17" s="2">
        <v>22</v>
      </c>
    </row>
    <row r="18" spans="1:5" x14ac:dyDescent="0.25">
      <c r="A18" s="2">
        <v>11</v>
      </c>
      <c r="B18" s="2" t="s">
        <v>53</v>
      </c>
      <c r="C18" s="2" t="s">
        <v>51</v>
      </c>
      <c r="D18" s="2">
        <v>19.989999999999998</v>
      </c>
      <c r="E18" s="2">
        <v>25</v>
      </c>
    </row>
    <row r="19" spans="1:5" x14ac:dyDescent="0.25">
      <c r="A19" s="2">
        <v>7</v>
      </c>
      <c r="B19" s="2" t="s">
        <v>47</v>
      </c>
      <c r="C19" s="2" t="s">
        <v>46</v>
      </c>
      <c r="D19" s="2">
        <v>22</v>
      </c>
      <c r="E19" s="2">
        <v>25</v>
      </c>
    </row>
    <row r="20" spans="1:5" x14ac:dyDescent="0.25">
      <c r="A20" s="2">
        <v>3</v>
      </c>
      <c r="B20" s="2" t="s">
        <v>41</v>
      </c>
      <c r="C20" s="2" t="s">
        <v>40</v>
      </c>
      <c r="D20" s="2">
        <v>23.1</v>
      </c>
      <c r="E20" s="2">
        <v>25</v>
      </c>
    </row>
    <row r="21" spans="1:5" x14ac:dyDescent="0.25">
      <c r="A21" s="2">
        <v>2</v>
      </c>
      <c r="B21" s="2" t="s">
        <v>39</v>
      </c>
      <c r="C21" s="2" t="s">
        <v>40</v>
      </c>
      <c r="D21" s="2">
        <v>23.4</v>
      </c>
      <c r="E21" s="2">
        <v>25</v>
      </c>
    </row>
    <row r="22" spans="1:5" x14ac:dyDescent="0.25">
      <c r="A22" s="2">
        <v>12</v>
      </c>
      <c r="B22" s="2" t="s">
        <v>54</v>
      </c>
      <c r="C22" s="2" t="s">
        <v>51</v>
      </c>
      <c r="D22" s="2">
        <v>24</v>
      </c>
      <c r="E22" s="2">
        <v>25</v>
      </c>
    </row>
    <row r="23" spans="1:5" x14ac:dyDescent="0.25">
      <c r="A23" s="2">
        <v>8</v>
      </c>
      <c r="B23" s="2" t="s">
        <v>48</v>
      </c>
      <c r="C23" s="2" t="s">
        <v>49</v>
      </c>
      <c r="D23" s="2">
        <v>25.1</v>
      </c>
      <c r="E23" s="2">
        <v>22</v>
      </c>
    </row>
    <row r="24" spans="1:5" x14ac:dyDescent="0.25">
      <c r="A24" s="2">
        <v>4</v>
      </c>
      <c r="B24" s="2" t="s">
        <v>42</v>
      </c>
      <c r="C24" s="2" t="s">
        <v>43</v>
      </c>
      <c r="D24" s="2">
        <v>25.6</v>
      </c>
      <c r="E24" s="2">
        <v>25</v>
      </c>
    </row>
    <row r="25" spans="1:5" x14ac:dyDescent="0.25">
      <c r="A25" s="2">
        <v>5</v>
      </c>
      <c r="B25" s="2" t="s">
        <v>44</v>
      </c>
      <c r="C25" s="2" t="s">
        <v>43</v>
      </c>
      <c r="D25" s="2">
        <v>25.9</v>
      </c>
      <c r="E25" s="2">
        <v>20</v>
      </c>
    </row>
    <row r="26" spans="1:5" x14ac:dyDescent="0.25">
      <c r="A26" s="2">
        <v>13</v>
      </c>
      <c r="B26" s="2" t="s">
        <v>55</v>
      </c>
      <c r="C26" s="2" t="s">
        <v>51</v>
      </c>
      <c r="D26" s="2">
        <v>26.7</v>
      </c>
      <c r="E26" s="2">
        <v>29</v>
      </c>
    </row>
    <row r="27" spans="1:5" x14ac:dyDescent="0.25">
      <c r="A27" s="2">
        <v>14</v>
      </c>
      <c r="B27" s="2" t="s">
        <v>56</v>
      </c>
      <c r="C27" s="2" t="s">
        <v>46</v>
      </c>
      <c r="D27" s="2">
        <v>29.99</v>
      </c>
      <c r="E27" s="2">
        <v>25</v>
      </c>
    </row>
    <row r="30" spans="1:5" x14ac:dyDescent="0.25">
      <c r="A30" s="13" t="s">
        <v>22</v>
      </c>
      <c r="B30" s="13" t="s">
        <v>33</v>
      </c>
      <c r="C30" s="13" t="s">
        <v>34</v>
      </c>
      <c r="D30" s="13" t="s">
        <v>35</v>
      </c>
      <c r="E30" s="13" t="s">
        <v>36</v>
      </c>
    </row>
    <row r="31" spans="1:5" x14ac:dyDescent="0.25">
      <c r="A31" s="2">
        <v>18</v>
      </c>
      <c r="B31" s="2" t="s">
        <v>61</v>
      </c>
      <c r="C31" s="30" t="s">
        <v>51</v>
      </c>
      <c r="D31" s="10">
        <v>7.8</v>
      </c>
      <c r="E31" s="2">
        <v>25</v>
      </c>
    </row>
    <row r="32" spans="1:5" x14ac:dyDescent="0.25">
      <c r="A32" s="2">
        <v>19</v>
      </c>
      <c r="B32" s="2" t="s">
        <v>62</v>
      </c>
      <c r="C32" s="2" t="s">
        <v>51</v>
      </c>
      <c r="D32" s="10">
        <v>13</v>
      </c>
      <c r="E32" s="2">
        <v>25</v>
      </c>
    </row>
    <row r="33" spans="1:5" x14ac:dyDescent="0.25">
      <c r="A33" s="2">
        <v>20</v>
      </c>
      <c r="B33" s="2" t="s">
        <v>63</v>
      </c>
      <c r="C33" s="30" t="s">
        <v>64</v>
      </c>
      <c r="D33" s="10">
        <v>17.5</v>
      </c>
      <c r="E33" s="2">
        <v>25</v>
      </c>
    </row>
    <row r="34" spans="1:5" x14ac:dyDescent="0.25">
      <c r="A34" s="2">
        <v>17</v>
      </c>
      <c r="B34" s="2" t="s">
        <v>60</v>
      </c>
      <c r="C34" s="31" t="s">
        <v>58</v>
      </c>
      <c r="D34" s="2">
        <v>19.7</v>
      </c>
      <c r="E34" s="2">
        <v>22</v>
      </c>
    </row>
    <row r="35" spans="1:5" x14ac:dyDescent="0.25">
      <c r="A35" s="2">
        <v>10</v>
      </c>
      <c r="B35" s="2" t="s">
        <v>52</v>
      </c>
      <c r="C35" s="2" t="s">
        <v>51</v>
      </c>
      <c r="D35" s="2">
        <v>19.989999999999998</v>
      </c>
      <c r="E35" s="2">
        <v>22</v>
      </c>
    </row>
    <row r="36" spans="1:5" x14ac:dyDescent="0.25">
      <c r="A36" s="2">
        <v>11</v>
      </c>
      <c r="B36" s="2" t="s">
        <v>53</v>
      </c>
      <c r="C36" s="2" t="s">
        <v>51</v>
      </c>
      <c r="D36" s="2">
        <v>19.989999999999998</v>
      </c>
      <c r="E36" s="2">
        <v>25</v>
      </c>
    </row>
  </sheetData>
  <sortState ref="A8:E27">
    <sortCondition ref="D10"/>
  </sortState>
  <hyperlinks>
    <hyperlink ref="C31" r:id="rId1" xr:uid="{09C3E8D7-0071-43D8-9C26-BE7FA0DE7706}"/>
    <hyperlink ref="C33" r:id="rId2" xr:uid="{BFB0D936-C0C1-4256-8A10-89318A96089D}"/>
  </hyperlinks>
  <pageMargins left="0.7" right="0.7" top="0.78740157499999996" bottom="0.78740157499999996" header="0.3" footer="0.3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762F3-0698-42B2-8CEB-1F4DB71F5B4E}">
  <sheetPr>
    <tabColor rgb="FF92D050"/>
  </sheetPr>
  <dimension ref="A1:F36"/>
  <sheetViews>
    <sheetView workbookViewId="0">
      <selection activeCell="F53" sqref="F53"/>
    </sheetView>
  </sheetViews>
  <sheetFormatPr baseColWidth="10" defaultColWidth="11.42578125" defaultRowHeight="15" x14ac:dyDescent="0.25"/>
  <cols>
    <col min="1" max="4" width="11.42578125" style="2"/>
    <col min="5" max="5" width="18.140625" style="2" customWidth="1"/>
    <col min="6" max="16384" width="11.42578125" style="2"/>
  </cols>
  <sheetData>
    <row r="1" spans="1:6" ht="18" thickBot="1" x14ac:dyDescent="0.35">
      <c r="B1" s="17" t="s">
        <v>32</v>
      </c>
    </row>
    <row r="2" spans="1:6" ht="15.75" thickTop="1" x14ac:dyDescent="0.25"/>
    <row r="3" spans="1:6" x14ac:dyDescent="0.25">
      <c r="A3" s="11" t="s">
        <v>22</v>
      </c>
      <c r="B3" s="12" t="s">
        <v>33</v>
      </c>
      <c r="C3" s="12" t="s">
        <v>34</v>
      </c>
      <c r="D3" s="12" t="s">
        <v>35</v>
      </c>
      <c r="E3" s="12" t="s">
        <v>36</v>
      </c>
      <c r="F3" s="15"/>
    </row>
    <row r="4" spans="1:6" x14ac:dyDescent="0.25">
      <c r="A4" s="8"/>
      <c r="B4" s="9"/>
      <c r="C4" s="9"/>
      <c r="D4" s="9" t="s">
        <v>65</v>
      </c>
      <c r="E4" s="9" t="s">
        <v>66</v>
      </c>
      <c r="F4" s="15"/>
    </row>
    <row r="7" spans="1:6" x14ac:dyDescent="0.25">
      <c r="A7" s="13" t="s">
        <v>22</v>
      </c>
      <c r="B7" s="13" t="s">
        <v>33</v>
      </c>
      <c r="C7" s="13" t="s">
        <v>34</v>
      </c>
      <c r="D7" s="13" t="s">
        <v>35</v>
      </c>
      <c r="E7" s="13" t="s">
        <v>36</v>
      </c>
      <c r="F7" s="14"/>
    </row>
    <row r="8" spans="1:6" x14ac:dyDescent="0.25">
      <c r="A8" s="2">
        <v>18</v>
      </c>
      <c r="B8" s="2" t="s">
        <v>61</v>
      </c>
      <c r="C8" s="2" t="s">
        <v>51</v>
      </c>
      <c r="D8" s="10">
        <v>7.8</v>
      </c>
      <c r="E8" s="2">
        <v>25</v>
      </c>
    </row>
    <row r="9" spans="1:6" x14ac:dyDescent="0.25">
      <c r="A9" s="2">
        <v>19</v>
      </c>
      <c r="B9" s="2" t="s">
        <v>62</v>
      </c>
      <c r="C9" s="2" t="s">
        <v>51</v>
      </c>
      <c r="D9" s="10">
        <v>13</v>
      </c>
      <c r="E9" s="2">
        <v>25</v>
      </c>
    </row>
    <row r="10" spans="1:6" x14ac:dyDescent="0.25">
      <c r="A10" s="2">
        <v>20</v>
      </c>
      <c r="B10" s="2" t="s">
        <v>63</v>
      </c>
      <c r="C10" s="2" t="s">
        <v>64</v>
      </c>
      <c r="D10" s="10">
        <v>17.5</v>
      </c>
      <c r="E10" s="2">
        <v>25</v>
      </c>
    </row>
    <row r="11" spans="1:6" x14ac:dyDescent="0.25">
      <c r="A11" s="2">
        <v>15</v>
      </c>
      <c r="B11" s="2" t="s">
        <v>57</v>
      </c>
      <c r="C11" s="2" t="s">
        <v>58</v>
      </c>
      <c r="D11" s="2">
        <v>18.8</v>
      </c>
      <c r="E11" s="2">
        <v>16</v>
      </c>
    </row>
    <row r="12" spans="1:6" x14ac:dyDescent="0.25">
      <c r="A12" s="2">
        <v>1</v>
      </c>
      <c r="B12" s="2" t="s">
        <v>37</v>
      </c>
      <c r="C12" s="2" t="s">
        <v>38</v>
      </c>
      <c r="D12" s="2">
        <v>18.989999999999998</v>
      </c>
      <c r="E12" s="2">
        <v>20</v>
      </c>
    </row>
    <row r="13" spans="1:6" x14ac:dyDescent="0.25">
      <c r="A13" s="2">
        <v>6</v>
      </c>
      <c r="B13" s="2" t="s">
        <v>45</v>
      </c>
      <c r="C13" s="2" t="s">
        <v>46</v>
      </c>
      <c r="D13" s="2">
        <v>19</v>
      </c>
      <c r="E13" s="2">
        <v>20</v>
      </c>
    </row>
    <row r="14" spans="1:6" x14ac:dyDescent="0.25">
      <c r="A14" s="2">
        <v>17</v>
      </c>
      <c r="B14" s="2" t="s">
        <v>60</v>
      </c>
      <c r="C14" s="2" t="s">
        <v>58</v>
      </c>
      <c r="D14" s="2">
        <v>19.7</v>
      </c>
      <c r="E14" s="2">
        <v>22</v>
      </c>
    </row>
    <row r="15" spans="1:6" x14ac:dyDescent="0.25">
      <c r="A15" s="2">
        <v>16</v>
      </c>
      <c r="B15" s="2" t="s">
        <v>59</v>
      </c>
      <c r="C15" s="2" t="s">
        <v>58</v>
      </c>
      <c r="D15" s="2">
        <v>19.899999999999999</v>
      </c>
      <c r="E15" s="2">
        <v>19</v>
      </c>
    </row>
    <row r="16" spans="1:6" x14ac:dyDescent="0.25">
      <c r="A16" s="2">
        <v>9</v>
      </c>
      <c r="B16" s="2" t="s">
        <v>50</v>
      </c>
      <c r="C16" s="2" t="s">
        <v>51</v>
      </c>
      <c r="D16" s="2">
        <v>19.989999999999998</v>
      </c>
      <c r="E16" s="2">
        <v>20</v>
      </c>
    </row>
    <row r="17" spans="1:5" x14ac:dyDescent="0.25">
      <c r="A17" s="2">
        <v>10</v>
      </c>
      <c r="B17" s="2" t="s">
        <v>52</v>
      </c>
      <c r="C17" s="2" t="s">
        <v>51</v>
      </c>
      <c r="D17" s="2">
        <v>19.989999999999998</v>
      </c>
      <c r="E17" s="2">
        <v>22</v>
      </c>
    </row>
    <row r="18" spans="1:5" x14ac:dyDescent="0.25">
      <c r="A18" s="2">
        <v>11</v>
      </c>
      <c r="B18" s="2" t="s">
        <v>53</v>
      </c>
      <c r="C18" s="2" t="s">
        <v>51</v>
      </c>
      <c r="D18" s="2">
        <v>19.989999999999998</v>
      </c>
      <c r="E18" s="2">
        <v>25</v>
      </c>
    </row>
    <row r="19" spans="1:5" x14ac:dyDescent="0.25">
      <c r="A19" s="2">
        <v>7</v>
      </c>
      <c r="B19" s="2" t="s">
        <v>47</v>
      </c>
      <c r="C19" s="2" t="s">
        <v>46</v>
      </c>
      <c r="D19" s="2">
        <v>22</v>
      </c>
      <c r="E19" s="2">
        <v>25</v>
      </c>
    </row>
    <row r="20" spans="1:5" x14ac:dyDescent="0.25">
      <c r="A20" s="2">
        <v>3</v>
      </c>
      <c r="B20" s="2" t="s">
        <v>41</v>
      </c>
      <c r="C20" s="2" t="s">
        <v>40</v>
      </c>
      <c r="D20" s="2">
        <v>23.1</v>
      </c>
      <c r="E20" s="2">
        <v>25</v>
      </c>
    </row>
    <row r="21" spans="1:5" x14ac:dyDescent="0.25">
      <c r="A21" s="2">
        <v>2</v>
      </c>
      <c r="B21" s="2" t="s">
        <v>39</v>
      </c>
      <c r="C21" s="2" t="s">
        <v>40</v>
      </c>
      <c r="D21" s="2">
        <v>23.4</v>
      </c>
      <c r="E21" s="2">
        <v>25</v>
      </c>
    </row>
    <row r="22" spans="1:5" x14ac:dyDescent="0.25">
      <c r="A22" s="2">
        <v>12</v>
      </c>
      <c r="B22" s="2" t="s">
        <v>54</v>
      </c>
      <c r="C22" s="2" t="s">
        <v>51</v>
      </c>
      <c r="D22" s="2">
        <v>24</v>
      </c>
      <c r="E22" s="2">
        <v>25</v>
      </c>
    </row>
    <row r="23" spans="1:5" x14ac:dyDescent="0.25">
      <c r="A23" s="2">
        <v>8</v>
      </c>
      <c r="B23" s="2" t="s">
        <v>48</v>
      </c>
      <c r="C23" s="2" t="s">
        <v>49</v>
      </c>
      <c r="D23" s="2">
        <v>25.1</v>
      </c>
      <c r="E23" s="2">
        <v>22</v>
      </c>
    </row>
    <row r="24" spans="1:5" x14ac:dyDescent="0.25">
      <c r="A24" s="2">
        <v>4</v>
      </c>
      <c r="B24" s="2" t="s">
        <v>42</v>
      </c>
      <c r="C24" s="2" t="s">
        <v>43</v>
      </c>
      <c r="D24" s="2">
        <v>25.6</v>
      </c>
      <c r="E24" s="2">
        <v>25</v>
      </c>
    </row>
    <row r="25" spans="1:5" x14ac:dyDescent="0.25">
      <c r="A25" s="2">
        <v>5</v>
      </c>
      <c r="B25" s="2" t="s">
        <v>44</v>
      </c>
      <c r="C25" s="2" t="s">
        <v>43</v>
      </c>
      <c r="D25" s="2">
        <v>25.9</v>
      </c>
      <c r="E25" s="2">
        <v>20</v>
      </c>
    </row>
    <row r="26" spans="1:5" x14ac:dyDescent="0.25">
      <c r="A26" s="2">
        <v>13</v>
      </c>
      <c r="B26" s="2" t="s">
        <v>55</v>
      </c>
      <c r="C26" s="2" t="s">
        <v>51</v>
      </c>
      <c r="D26" s="2">
        <v>26.7</v>
      </c>
      <c r="E26" s="2">
        <v>29</v>
      </c>
    </row>
    <row r="27" spans="1:5" x14ac:dyDescent="0.25">
      <c r="A27" s="2">
        <v>14</v>
      </c>
      <c r="B27" s="2" t="s">
        <v>56</v>
      </c>
      <c r="C27" s="2" t="s">
        <v>46</v>
      </c>
      <c r="D27" s="2">
        <v>29.99</v>
      </c>
      <c r="E27" s="2">
        <v>25</v>
      </c>
    </row>
    <row r="30" spans="1:5" x14ac:dyDescent="0.25">
      <c r="A30" s="13" t="s">
        <v>22</v>
      </c>
      <c r="B30" s="13" t="s">
        <v>33</v>
      </c>
      <c r="C30" s="13" t="s">
        <v>34</v>
      </c>
      <c r="D30" s="13" t="s">
        <v>35</v>
      </c>
      <c r="E30" s="13" t="s">
        <v>36</v>
      </c>
    </row>
    <row r="31" spans="1:5" x14ac:dyDescent="0.25">
      <c r="A31" s="2">
        <v>18</v>
      </c>
      <c r="B31" s="2" t="s">
        <v>61</v>
      </c>
      <c r="C31" s="30" t="s">
        <v>51</v>
      </c>
      <c r="D31" s="10">
        <v>7.8</v>
      </c>
      <c r="E31" s="2">
        <v>25</v>
      </c>
    </row>
    <row r="32" spans="1:5" x14ac:dyDescent="0.25">
      <c r="A32" s="2">
        <v>19</v>
      </c>
      <c r="B32" s="2" t="s">
        <v>62</v>
      </c>
      <c r="C32" s="2" t="s">
        <v>51</v>
      </c>
      <c r="D32" s="10">
        <v>13</v>
      </c>
      <c r="E32" s="2">
        <v>25</v>
      </c>
    </row>
    <row r="33" spans="1:5" x14ac:dyDescent="0.25">
      <c r="A33" s="2">
        <v>20</v>
      </c>
      <c r="B33" s="2" t="s">
        <v>63</v>
      </c>
      <c r="C33" s="30" t="s">
        <v>64</v>
      </c>
      <c r="D33" s="10">
        <v>17.5</v>
      </c>
      <c r="E33" s="2">
        <v>25</v>
      </c>
    </row>
    <row r="34" spans="1:5" x14ac:dyDescent="0.25">
      <c r="A34" s="2">
        <v>17</v>
      </c>
      <c r="B34" s="2" t="s">
        <v>60</v>
      </c>
      <c r="C34" s="31" t="s">
        <v>58</v>
      </c>
      <c r="D34" s="2">
        <v>19.7</v>
      </c>
      <c r="E34" s="2">
        <v>22</v>
      </c>
    </row>
    <row r="35" spans="1:5" x14ac:dyDescent="0.25">
      <c r="A35" s="2">
        <v>10</v>
      </c>
      <c r="B35" s="2" t="s">
        <v>52</v>
      </c>
      <c r="C35" s="2" t="s">
        <v>51</v>
      </c>
      <c r="D35" s="2">
        <v>19.989999999999998</v>
      </c>
      <c r="E35" s="2">
        <v>22</v>
      </c>
    </row>
    <row r="36" spans="1:5" x14ac:dyDescent="0.25">
      <c r="A36" s="2">
        <v>11</v>
      </c>
      <c r="B36" s="2" t="s">
        <v>53</v>
      </c>
      <c r="C36" s="2" t="s">
        <v>51</v>
      </c>
      <c r="D36" s="2">
        <v>19.989999999999998</v>
      </c>
      <c r="E36" s="2">
        <v>25</v>
      </c>
    </row>
  </sheetData>
  <hyperlinks>
    <hyperlink ref="C31" r:id="rId1" xr:uid="{95EA779F-1D24-49A2-BD22-9EFD7164561C}"/>
    <hyperlink ref="C33" r:id="rId2" xr:uid="{629594F6-476D-4D76-87E0-C25290133134}"/>
  </hyperlinks>
  <pageMargins left="0.7" right="0.7" top="0.78740157499999996" bottom="0.78740157499999996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F51"/>
  <sheetViews>
    <sheetView workbookViewId="0">
      <selection activeCell="B1" sqref="B1"/>
    </sheetView>
  </sheetViews>
  <sheetFormatPr baseColWidth="10" defaultRowHeight="15" x14ac:dyDescent="0.25"/>
  <cols>
    <col min="1" max="1" width="6" customWidth="1"/>
    <col min="2" max="2" width="21.85546875" bestFit="1" customWidth="1"/>
  </cols>
  <sheetData>
    <row r="1" spans="1:6" x14ac:dyDescent="0.25">
      <c r="A1" s="1"/>
      <c r="B1" s="2" t="s">
        <v>0</v>
      </c>
      <c r="C1" s="2"/>
      <c r="D1" s="2"/>
      <c r="E1" s="2"/>
      <c r="F1" s="2"/>
    </row>
    <row r="2" spans="1:6" x14ac:dyDescent="0.25">
      <c r="A2" s="1"/>
      <c r="B2" s="2"/>
      <c r="C2" s="2"/>
      <c r="D2" s="2"/>
      <c r="E2" s="2"/>
      <c r="F2" s="2"/>
    </row>
    <row r="3" spans="1:6" x14ac:dyDescent="0.25">
      <c r="A3" s="1" t="s">
        <v>22</v>
      </c>
      <c r="B3" s="2" t="s">
        <v>23</v>
      </c>
      <c r="C3" s="2"/>
      <c r="D3" s="2"/>
      <c r="E3" s="2"/>
      <c r="F3" s="2"/>
    </row>
    <row r="4" spans="1:6" x14ac:dyDescent="0.25">
      <c r="A4" s="1">
        <v>108</v>
      </c>
      <c r="B4">
        <v>3.0782172286409937</v>
      </c>
      <c r="E4" s="2"/>
      <c r="F4" s="2"/>
    </row>
    <row r="5" spans="1:6" x14ac:dyDescent="0.25">
      <c r="A5" s="1">
        <v>109</v>
      </c>
      <c r="B5">
        <v>5.7103729166972181</v>
      </c>
      <c r="E5" s="2"/>
      <c r="F5" s="2"/>
    </row>
    <row r="6" spans="1:6" x14ac:dyDescent="0.25">
      <c r="A6" s="1">
        <v>109</v>
      </c>
      <c r="B6">
        <v>4.0464062983194999</v>
      </c>
      <c r="E6" s="2"/>
      <c r="F6" s="2"/>
    </row>
    <row r="7" spans="1:6" x14ac:dyDescent="0.25">
      <c r="A7" s="1">
        <v>112</v>
      </c>
      <c r="B7">
        <v>7.7059607278473141</v>
      </c>
      <c r="E7" s="2"/>
      <c r="F7" s="2"/>
    </row>
    <row r="8" spans="1:6" x14ac:dyDescent="0.25">
      <c r="A8" s="1">
        <v>108</v>
      </c>
      <c r="B8">
        <v>0.98360060238236846</v>
      </c>
      <c r="E8" s="2"/>
      <c r="F8" s="2"/>
    </row>
    <row r="9" spans="1:6" x14ac:dyDescent="0.25">
      <c r="A9" s="1">
        <v>112</v>
      </c>
      <c r="B9">
        <v>5.2771331924562714</v>
      </c>
      <c r="E9" s="2"/>
      <c r="F9" s="2"/>
    </row>
    <row r="10" spans="1:6" x14ac:dyDescent="0.25">
      <c r="A10" s="1">
        <v>106</v>
      </c>
      <c r="B10">
        <v>9.8398673169791238</v>
      </c>
      <c r="E10" s="2"/>
      <c r="F10" s="2"/>
    </row>
    <row r="11" spans="1:6" x14ac:dyDescent="0.25">
      <c r="A11" s="1">
        <v>113</v>
      </c>
      <c r="B11">
        <v>1.5924921439995576</v>
      </c>
      <c r="E11" s="2"/>
      <c r="F11" s="2"/>
    </row>
    <row r="12" spans="1:6" x14ac:dyDescent="0.25">
      <c r="A12" s="1">
        <v>112</v>
      </c>
      <c r="B12">
        <v>8.4013202152490773</v>
      </c>
    </row>
    <row r="13" spans="1:6" x14ac:dyDescent="0.25">
      <c r="A13" s="1">
        <v>111</v>
      </c>
      <c r="B13">
        <v>8.7812064644663099</v>
      </c>
    </row>
    <row r="14" spans="1:6" x14ac:dyDescent="0.25">
      <c r="A14" s="1">
        <v>106</v>
      </c>
      <c r="B14">
        <v>9.8628665249885401</v>
      </c>
    </row>
    <row r="15" spans="1:6" x14ac:dyDescent="0.25">
      <c r="A15" s="1">
        <v>108</v>
      </c>
      <c r="B15">
        <v>5.3378191994198199</v>
      </c>
    </row>
    <row r="16" spans="1:6" x14ac:dyDescent="0.25">
      <c r="A16" s="1">
        <v>110</v>
      </c>
      <c r="B16">
        <v>0.88705659223345834</v>
      </c>
    </row>
    <row r="17" spans="1:2" x14ac:dyDescent="0.25">
      <c r="A17" s="1">
        <v>113</v>
      </c>
      <c r="B17">
        <v>6.0097739647772102</v>
      </c>
    </row>
    <row r="18" spans="1:2" x14ac:dyDescent="0.25">
      <c r="A18" s="1">
        <v>109</v>
      </c>
      <c r="B18">
        <v>8.4679108093137643</v>
      </c>
    </row>
    <row r="19" spans="1:2" x14ac:dyDescent="0.25">
      <c r="A19" s="1">
        <v>107</v>
      </c>
      <c r="B19">
        <v>0.56058176420795469</v>
      </c>
    </row>
    <row r="20" spans="1:2" x14ac:dyDescent="0.25">
      <c r="A20" s="1">
        <v>107</v>
      </c>
      <c r="B20">
        <v>0.16048408103499834</v>
      </c>
    </row>
    <row r="21" spans="1:2" x14ac:dyDescent="0.25">
      <c r="A21" s="1">
        <v>112</v>
      </c>
      <c r="B21">
        <v>9.932985820047449</v>
      </c>
    </row>
    <row r="22" spans="1:2" x14ac:dyDescent="0.25">
      <c r="A22" s="1">
        <v>113</v>
      </c>
      <c r="B22">
        <v>7.8673743662576339</v>
      </c>
    </row>
    <row r="23" spans="1:2" x14ac:dyDescent="0.25">
      <c r="A23" s="1">
        <v>111</v>
      </c>
      <c r="B23">
        <v>4.1865630010481771</v>
      </c>
    </row>
    <row r="24" spans="1:2" x14ac:dyDescent="0.25">
      <c r="A24" s="1">
        <v>110</v>
      </c>
      <c r="B24">
        <v>7.3206174277901095</v>
      </c>
    </row>
    <row r="25" spans="1:2" x14ac:dyDescent="0.25">
      <c r="A25" s="1">
        <v>108</v>
      </c>
      <c r="B25">
        <v>9.6340569012370629</v>
      </c>
    </row>
    <row r="26" spans="1:2" x14ac:dyDescent="0.25">
      <c r="A26" s="1">
        <v>113</v>
      </c>
      <c r="B26">
        <v>2.4853229613497563</v>
      </c>
    </row>
    <row r="27" spans="1:2" x14ac:dyDescent="0.25">
      <c r="A27" s="1">
        <v>108</v>
      </c>
      <c r="B27">
        <v>4.6994121929657782</v>
      </c>
    </row>
    <row r="28" spans="1:2" x14ac:dyDescent="0.25">
      <c r="A28" s="1">
        <v>110</v>
      </c>
      <c r="B28">
        <v>5.8529569986370058</v>
      </c>
    </row>
    <row r="29" spans="1:2" x14ac:dyDescent="0.25">
      <c r="A29" s="1">
        <v>106</v>
      </c>
      <c r="B29">
        <v>1.3484047575228619</v>
      </c>
    </row>
    <row r="30" spans="1:2" x14ac:dyDescent="0.25">
      <c r="A30" s="1">
        <v>108</v>
      </c>
      <c r="B30">
        <v>2.9647426662528007</v>
      </c>
    </row>
    <row r="31" spans="1:2" x14ac:dyDescent="0.25">
      <c r="A31" s="1">
        <v>113</v>
      </c>
      <c r="B31">
        <v>0.57164344035246173</v>
      </c>
    </row>
    <row r="32" spans="1:2" x14ac:dyDescent="0.25">
      <c r="A32" s="1">
        <v>109</v>
      </c>
      <c r="B32">
        <v>7.1202769536629971</v>
      </c>
    </row>
    <row r="33" spans="1:2" x14ac:dyDescent="0.25">
      <c r="A33" s="1">
        <v>111</v>
      </c>
      <c r="B33">
        <v>9.3348805181016452</v>
      </c>
    </row>
    <row r="34" spans="1:2" x14ac:dyDescent="0.25">
      <c r="A34" s="1">
        <v>109</v>
      </c>
      <c r="B34">
        <v>5.278300688813542</v>
      </c>
    </row>
    <row r="35" spans="1:2" x14ac:dyDescent="0.25">
      <c r="A35" s="1">
        <v>110</v>
      </c>
      <c r="B35">
        <v>2.7165790733397821</v>
      </c>
    </row>
    <row r="36" spans="1:2" x14ac:dyDescent="0.25">
      <c r="A36" s="1">
        <v>106</v>
      </c>
      <c r="B36">
        <v>0.88889920296238101</v>
      </c>
    </row>
    <row r="37" spans="1:2" x14ac:dyDescent="0.25">
      <c r="A37" s="1">
        <v>106</v>
      </c>
      <c r="B37">
        <v>2.939590281928445</v>
      </c>
    </row>
    <row r="38" spans="1:2" x14ac:dyDescent="0.25">
      <c r="A38" s="1">
        <v>111</v>
      </c>
      <c r="B38">
        <v>0.67715406009399626</v>
      </c>
    </row>
    <row r="39" spans="1:2" x14ac:dyDescent="0.25">
      <c r="A39" s="1">
        <v>112</v>
      </c>
      <c r="B39">
        <v>4.5406462272865458</v>
      </c>
    </row>
    <row r="40" spans="1:2" x14ac:dyDescent="0.25">
      <c r="A40" s="1">
        <v>106</v>
      </c>
      <c r="B40">
        <v>8.4327195059471372</v>
      </c>
    </row>
    <row r="41" spans="1:2" x14ac:dyDescent="0.25">
      <c r="A41" s="1">
        <v>107</v>
      </c>
      <c r="B41">
        <v>2.1314890224266203</v>
      </c>
    </row>
    <row r="42" spans="1:2" x14ac:dyDescent="0.25">
      <c r="A42" s="1">
        <v>109</v>
      </c>
      <c r="B42">
        <v>2.8153967350999141</v>
      </c>
    </row>
    <row r="43" spans="1:2" x14ac:dyDescent="0.25">
      <c r="A43" s="1">
        <v>107</v>
      </c>
      <c r="B43">
        <v>5.4497843276064533</v>
      </c>
    </row>
    <row r="44" spans="1:2" x14ac:dyDescent="0.25">
      <c r="A44" s="1">
        <v>110</v>
      </c>
      <c r="B44">
        <v>4.4843904549121802</v>
      </c>
    </row>
    <row r="45" spans="1:2" x14ac:dyDescent="0.25">
      <c r="A45" s="1">
        <v>112</v>
      </c>
      <c r="B45">
        <v>2.979886327606792</v>
      </c>
    </row>
    <row r="46" spans="1:2" x14ac:dyDescent="0.25">
      <c r="A46" s="1">
        <v>107</v>
      </c>
      <c r="B46">
        <v>8.7027089236140984</v>
      </c>
    </row>
    <row r="47" spans="1:2" x14ac:dyDescent="0.25">
      <c r="A47" s="1">
        <v>107</v>
      </c>
      <c r="B47">
        <v>0.74904402110757551</v>
      </c>
    </row>
    <row r="48" spans="1:2" x14ac:dyDescent="0.25">
      <c r="A48" s="1">
        <v>110</v>
      </c>
      <c r="B48">
        <v>2.55522516094987</v>
      </c>
    </row>
    <row r="49" spans="1:2" x14ac:dyDescent="0.25">
      <c r="A49" s="1">
        <v>111</v>
      </c>
      <c r="B49">
        <v>0.69384315848277311</v>
      </c>
    </row>
    <row r="50" spans="1:2" x14ac:dyDescent="0.25">
      <c r="A50" s="1">
        <v>113</v>
      </c>
      <c r="B50">
        <v>5.9479036980898146</v>
      </c>
    </row>
    <row r="51" spans="1:2" x14ac:dyDescent="0.25">
      <c r="A51" s="1">
        <v>111</v>
      </c>
      <c r="B51">
        <v>6.0408620706915572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B15"/>
  <sheetViews>
    <sheetView zoomScaleNormal="100" workbookViewId="0">
      <selection activeCell="B7" sqref="B7"/>
    </sheetView>
  </sheetViews>
  <sheetFormatPr baseColWidth="10" defaultRowHeight="15" x14ac:dyDescent="0.25"/>
  <cols>
    <col min="1" max="1" width="16.85546875" customWidth="1"/>
    <col min="2" max="2" width="18.85546875" style="16" customWidth="1"/>
  </cols>
  <sheetData>
    <row r="1" spans="1:2" ht="23.25" x14ac:dyDescent="0.35">
      <c r="A1" s="3" t="s">
        <v>24</v>
      </c>
    </row>
    <row r="4" spans="1:2" x14ac:dyDescent="0.25">
      <c r="A4" t="s">
        <v>25</v>
      </c>
    </row>
    <row r="6" spans="1:2" x14ac:dyDescent="0.25">
      <c r="A6" t="s">
        <v>27</v>
      </c>
      <c r="B6" s="23">
        <v>110</v>
      </c>
    </row>
    <row r="7" spans="1:2" x14ac:dyDescent="0.25">
      <c r="A7" t="s">
        <v>26</v>
      </c>
      <c r="B7" s="23"/>
    </row>
    <row r="8" spans="1:2" x14ac:dyDescent="0.25">
      <c r="A8" t="s">
        <v>6</v>
      </c>
      <c r="B8" s="23"/>
    </row>
    <row r="9" spans="1:2" x14ac:dyDescent="0.25">
      <c r="A9" t="s">
        <v>3</v>
      </c>
      <c r="B9" s="23"/>
    </row>
    <row r="10" spans="1:2" x14ac:dyDescent="0.25">
      <c r="A10" t="s">
        <v>2</v>
      </c>
      <c r="B10" s="23"/>
    </row>
    <row r="11" spans="1:2" x14ac:dyDescent="0.25">
      <c r="B11" s="23"/>
    </row>
    <row r="12" spans="1:2" x14ac:dyDescent="0.25">
      <c r="B12" s="23"/>
    </row>
    <row r="13" spans="1:2" ht="15.75" thickBot="1" x14ac:dyDescent="0.3">
      <c r="A13" s="26" t="s">
        <v>1</v>
      </c>
      <c r="B13" s="28">
        <f>VLOOKUP($B$6,Tierbestand!$A$3:$G$11,7)</f>
        <v>6800</v>
      </c>
    </row>
    <row r="14" spans="1:2" ht="15.75" thickTop="1" x14ac:dyDescent="0.25"/>
    <row r="15" spans="1:2" x14ac:dyDescent="0.25">
      <c r="B15" s="18"/>
    </row>
  </sheetData>
  <dataValidations disablePrompts="1" count="1">
    <dataValidation type="whole" allowBlank="1" showInputMessage="1" showErrorMessage="1" sqref="B6" xr:uid="{B9C162BA-126A-49C2-8E13-AC904E6E1493}">
      <formula1>106</formula1>
      <formula2>113</formula2>
    </dataValidation>
  </dataValidation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7CBFD-0F40-472B-A50B-2611F8B6CC4F}">
  <dimension ref="A1:B16"/>
  <sheetViews>
    <sheetView zoomScale="130" zoomScaleNormal="130" workbookViewId="0">
      <selection activeCell="B10" sqref="B10"/>
    </sheetView>
  </sheetViews>
  <sheetFormatPr baseColWidth="10" defaultColWidth="11.5703125" defaultRowHeight="15" x14ac:dyDescent="0.25"/>
  <cols>
    <col min="1" max="1" width="16.85546875" style="2" customWidth="1"/>
    <col min="2" max="2" width="18.85546875" style="16" customWidth="1"/>
    <col min="3" max="16384" width="11.5703125" style="2"/>
  </cols>
  <sheetData>
    <row r="1" spans="1:2" ht="23.25" x14ac:dyDescent="0.35">
      <c r="A1" s="3" t="s">
        <v>24</v>
      </c>
    </row>
    <row r="4" spans="1:2" x14ac:dyDescent="0.25">
      <c r="A4" s="2" t="s">
        <v>73</v>
      </c>
    </row>
    <row r="6" spans="1:2" x14ac:dyDescent="0.25">
      <c r="A6" s="2" t="s">
        <v>27</v>
      </c>
      <c r="B6" s="23">
        <v>107</v>
      </c>
    </row>
    <row r="7" spans="1:2" x14ac:dyDescent="0.25">
      <c r="A7" s="2" t="s">
        <v>26</v>
      </c>
      <c r="B7" s="23" t="str">
        <f>VLOOKUP($B$6,Tierbestand!$A$3:$G$11,2)</f>
        <v>Little</v>
      </c>
    </row>
    <row r="8" spans="1:2" x14ac:dyDescent="0.25">
      <c r="A8" s="2" t="s">
        <v>6</v>
      </c>
      <c r="B8" s="23" t="str">
        <f>VLOOKUP($B$6,Tierbestand!$A$3:$G$11,3)</f>
        <v>Shetlandpony</v>
      </c>
    </row>
    <row r="9" spans="1:2" x14ac:dyDescent="0.25">
      <c r="A9" s="2" t="s">
        <v>3</v>
      </c>
      <c r="B9" s="23">
        <f>VLOOKUP($B$6,Tierbestand!$A$3:$G$11,4)</f>
        <v>0.9</v>
      </c>
    </row>
    <row r="10" spans="1:2" x14ac:dyDescent="0.25">
      <c r="A10" s="2" t="s">
        <v>2</v>
      </c>
      <c r="B10" s="23">
        <f>VLOOKUP($B$6,Tierbestand!$A$3:$G$11,5)</f>
        <v>7</v>
      </c>
    </row>
    <row r="11" spans="1:2" x14ac:dyDescent="0.25">
      <c r="B11" s="23"/>
    </row>
    <row r="12" spans="1:2" x14ac:dyDescent="0.25">
      <c r="B12" s="23"/>
    </row>
    <row r="13" spans="1:2" ht="15.75" thickBot="1" x14ac:dyDescent="0.3">
      <c r="A13" s="24" t="s">
        <v>1</v>
      </c>
      <c r="B13" s="25">
        <f>VLOOKUP($B$6,Tierbestand!$A$3:$G$11,7)</f>
        <v>1300</v>
      </c>
    </row>
    <row r="14" spans="1:2" ht="15.75" thickTop="1" x14ac:dyDescent="0.25"/>
    <row r="15" spans="1:2" ht="15.75" thickBot="1" x14ac:dyDescent="0.3">
      <c r="A15" s="26" t="s">
        <v>74</v>
      </c>
      <c r="B15" s="27"/>
    </row>
    <row r="16" spans="1:2" ht="15.75" thickTop="1" x14ac:dyDescent="0.25"/>
  </sheetData>
  <dataValidations count="1">
    <dataValidation type="whole" allowBlank="1" showInputMessage="1" showErrorMessage="1" sqref="B15" xr:uid="{9B5EFF42-E5E8-4FB9-99B4-5E2135226FF9}">
      <formula1>106</formula1>
      <formula2>113</formula2>
    </dataValidation>
  </dataValidation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BA469-7B33-4643-B307-494AF2E3C233}">
  <sheetPr>
    <tabColor rgb="FF92D050"/>
  </sheetPr>
  <dimension ref="A1:B16"/>
  <sheetViews>
    <sheetView zoomScale="130" zoomScaleNormal="130" workbookViewId="0">
      <selection activeCell="B15" sqref="B15"/>
    </sheetView>
  </sheetViews>
  <sheetFormatPr baseColWidth="10" defaultColWidth="11.5703125" defaultRowHeight="15" x14ac:dyDescent="0.25"/>
  <cols>
    <col min="1" max="1" width="16.85546875" style="2" customWidth="1"/>
    <col min="2" max="2" width="18.85546875" style="16" customWidth="1"/>
    <col min="3" max="16384" width="11.5703125" style="2"/>
  </cols>
  <sheetData>
    <row r="1" spans="1:2" ht="23.25" x14ac:dyDescent="0.35">
      <c r="A1" s="3" t="s">
        <v>24</v>
      </c>
    </row>
    <row r="4" spans="1:2" x14ac:dyDescent="0.25">
      <c r="A4" s="2" t="s">
        <v>73</v>
      </c>
    </row>
    <row r="6" spans="1:2" x14ac:dyDescent="0.25">
      <c r="A6" s="2" t="s">
        <v>27</v>
      </c>
      <c r="B6" s="23">
        <v>107</v>
      </c>
    </row>
    <row r="7" spans="1:2" x14ac:dyDescent="0.25">
      <c r="A7" s="2" t="s">
        <v>26</v>
      </c>
      <c r="B7" s="23" t="str">
        <f>VLOOKUP($B$6,Tierbestand!$A$3:$G$11,2)</f>
        <v>Little</v>
      </c>
    </row>
    <row r="8" spans="1:2" x14ac:dyDescent="0.25">
      <c r="A8" s="2" t="s">
        <v>6</v>
      </c>
      <c r="B8" s="23" t="str">
        <f>VLOOKUP($B$6,Tierbestand!$A$3:$G$11,3)</f>
        <v>Shetlandpony</v>
      </c>
    </row>
    <row r="9" spans="1:2" x14ac:dyDescent="0.25">
      <c r="A9" s="2" t="s">
        <v>3</v>
      </c>
      <c r="B9" s="23">
        <f>VLOOKUP($B$6,Tierbestand!$A$3:$G$11,4)</f>
        <v>0.9</v>
      </c>
    </row>
    <row r="10" spans="1:2" x14ac:dyDescent="0.25">
      <c r="A10" s="2" t="s">
        <v>2</v>
      </c>
      <c r="B10" s="23">
        <f>VLOOKUP($B$6,Tierbestand!$A$3:$G$11,5)</f>
        <v>7</v>
      </c>
    </row>
    <row r="11" spans="1:2" x14ac:dyDescent="0.25">
      <c r="B11" s="23"/>
    </row>
    <row r="12" spans="1:2" x14ac:dyDescent="0.25">
      <c r="B12" s="23"/>
    </row>
    <row r="13" spans="1:2" ht="15.75" thickBot="1" x14ac:dyDescent="0.3">
      <c r="A13" s="24" t="s">
        <v>1</v>
      </c>
      <c r="B13" s="25">
        <f>VLOOKUP($B$6,Tierbestand!$A$3:$G$11,7)</f>
        <v>1300</v>
      </c>
    </row>
    <row r="14" spans="1:2" ht="15.75" thickTop="1" x14ac:dyDescent="0.25"/>
    <row r="15" spans="1:2" ht="15.75" thickBot="1" x14ac:dyDescent="0.3">
      <c r="A15" s="26" t="s">
        <v>74</v>
      </c>
      <c r="B15" s="27">
        <f>PMT(7%/12,60,B13,0)</f>
        <v>-25.741558102454395</v>
      </c>
    </row>
    <row r="16" spans="1:2" ht="15.75" thickTop="1" x14ac:dyDescent="0.25"/>
  </sheetData>
  <dataValidations count="1">
    <dataValidation type="whole" allowBlank="1" showInputMessage="1" showErrorMessage="1" sqref="B15" xr:uid="{46D75B24-672C-4F37-A69E-C81D65BE7B82}">
      <formula1>106</formula1>
      <formula2>113</formula2>
    </dataValidation>
  </dataValidation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F11"/>
  <sheetViews>
    <sheetView workbookViewId="0">
      <selection activeCell="B2" sqref="B2"/>
    </sheetView>
  </sheetViews>
  <sheetFormatPr baseColWidth="10" defaultRowHeight="15" x14ac:dyDescent="0.25"/>
  <cols>
    <col min="1" max="1" width="25.5703125" bestFit="1" customWidth="1"/>
    <col min="3" max="3" width="11.42578125" customWidth="1"/>
    <col min="4" max="4" width="19.5703125" customWidth="1"/>
    <col min="5" max="5" width="24.5703125" bestFit="1" customWidth="1"/>
  </cols>
  <sheetData>
    <row r="1" spans="1:6" x14ac:dyDescent="0.25">
      <c r="A1" s="19" t="s">
        <v>28</v>
      </c>
    </row>
    <row r="2" spans="1:6" x14ac:dyDescent="0.25">
      <c r="A2" s="2" t="s">
        <v>30</v>
      </c>
      <c r="B2" s="5"/>
    </row>
    <row r="3" spans="1:6" x14ac:dyDescent="0.25">
      <c r="A3" s="2" t="s">
        <v>31</v>
      </c>
      <c r="B3" s="5"/>
    </row>
    <row r="4" spans="1:6" x14ac:dyDescent="0.25">
      <c r="B4" s="5"/>
    </row>
    <row r="5" spans="1:6" ht="15.75" thickBot="1" x14ac:dyDescent="0.3">
      <c r="A5" s="24" t="s">
        <v>29</v>
      </c>
      <c r="B5" s="24"/>
    </row>
    <row r="6" spans="1:6" ht="15.75" thickTop="1" x14ac:dyDescent="0.25"/>
    <row r="7" spans="1:6" x14ac:dyDescent="0.25">
      <c r="A7" s="2"/>
      <c r="B7" s="2"/>
      <c r="C7" s="2"/>
      <c r="D7" s="2"/>
      <c r="E7" s="2"/>
    </row>
    <row r="8" spans="1:6" s="2" customFormat="1" x14ac:dyDescent="0.25">
      <c r="F8" s="5"/>
    </row>
    <row r="9" spans="1:6" x14ac:dyDescent="0.25">
      <c r="A9" s="2"/>
      <c r="B9" s="2"/>
      <c r="C9" s="2"/>
      <c r="D9" s="2"/>
      <c r="E9" s="2"/>
    </row>
    <row r="10" spans="1:6" x14ac:dyDescent="0.25">
      <c r="A10" s="2"/>
      <c r="B10" s="2"/>
      <c r="C10" s="2"/>
      <c r="D10" s="2"/>
      <c r="E10" s="2"/>
    </row>
    <row r="11" spans="1:6" x14ac:dyDescent="0.25">
      <c r="A11" s="2"/>
      <c r="B11" s="2"/>
      <c r="C11" s="2"/>
      <c r="D11" s="2"/>
      <c r="E11" s="2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ECBC9-7362-4B78-ABFA-DFB98075ACF2}">
  <dimension ref="A1:F8"/>
  <sheetViews>
    <sheetView workbookViewId="0">
      <selection activeCell="H24" sqref="H24"/>
    </sheetView>
  </sheetViews>
  <sheetFormatPr baseColWidth="10" defaultColWidth="11.5703125" defaultRowHeight="15" x14ac:dyDescent="0.25"/>
  <cols>
    <col min="1" max="1" width="25.5703125" style="2" bestFit="1" customWidth="1"/>
    <col min="2" max="2" width="11.5703125" style="2"/>
    <col min="3" max="3" width="11.42578125" style="2" customWidth="1"/>
    <col min="4" max="4" width="19.5703125" style="2" customWidth="1"/>
    <col min="5" max="5" width="24.5703125" style="2" bestFit="1" customWidth="1"/>
    <col min="6" max="16384" width="11.5703125" style="2"/>
  </cols>
  <sheetData>
    <row r="1" spans="1:6" x14ac:dyDescent="0.25">
      <c r="A1" s="19" t="s">
        <v>28</v>
      </c>
    </row>
    <row r="2" spans="1:6" x14ac:dyDescent="0.25">
      <c r="A2" s="2" t="s">
        <v>30</v>
      </c>
      <c r="B2" s="5">
        <f>Tierbestand!G5</f>
        <v>1300</v>
      </c>
    </row>
    <row r="3" spans="1:6" x14ac:dyDescent="0.25">
      <c r="A3" s="2" t="s">
        <v>31</v>
      </c>
      <c r="B3" s="5">
        <f>Tierbestand!G10</f>
        <v>7899</v>
      </c>
    </row>
    <row r="4" spans="1:6" x14ac:dyDescent="0.25">
      <c r="B4" s="5"/>
    </row>
    <row r="5" spans="1:6" ht="15.75" thickBot="1" x14ac:dyDescent="0.3">
      <c r="A5" s="24" t="s">
        <v>29</v>
      </c>
      <c r="B5" s="24"/>
    </row>
    <row r="6" spans="1:6" ht="15.75" thickTop="1" x14ac:dyDescent="0.25"/>
    <row r="8" spans="1:6" x14ac:dyDescent="0.25">
      <c r="F8" s="5"/>
    </row>
  </sheetData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AAB47-58C3-4543-9C66-BB061FB2E2D3}">
  <dimension ref="A1:E15"/>
  <sheetViews>
    <sheetView zoomScale="130" zoomScaleNormal="130" workbookViewId="0">
      <selection activeCell="H41" sqref="H41"/>
    </sheetView>
  </sheetViews>
  <sheetFormatPr baseColWidth="10" defaultColWidth="11.5703125" defaultRowHeight="15" x14ac:dyDescent="0.25"/>
  <cols>
    <col min="1" max="1" width="25.5703125" style="2" bestFit="1" customWidth="1"/>
    <col min="2" max="2" width="11.5703125" style="2"/>
    <col min="3" max="3" width="19.7109375" style="2" customWidth="1"/>
    <col min="4" max="4" width="17" style="2" customWidth="1"/>
    <col min="5" max="5" width="24.5703125" style="2" bestFit="1" customWidth="1"/>
    <col min="6" max="16384" width="11.5703125" style="2"/>
  </cols>
  <sheetData>
    <row r="1" spans="1:5" x14ac:dyDescent="0.25">
      <c r="A1" s="19" t="s">
        <v>67</v>
      </c>
    </row>
    <row r="2" spans="1:5" x14ac:dyDescent="0.25">
      <c r="A2" s="2" t="s">
        <v>30</v>
      </c>
      <c r="B2" s="2">
        <v>1300</v>
      </c>
    </row>
    <row r="3" spans="1:5" x14ac:dyDescent="0.25">
      <c r="A3" s="2" t="s">
        <v>31</v>
      </c>
      <c r="B3" s="2">
        <v>7899</v>
      </c>
    </row>
    <row r="5" spans="1:5" ht="15.75" thickBot="1" x14ac:dyDescent="0.3">
      <c r="A5" s="24" t="s">
        <v>68</v>
      </c>
      <c r="B5" s="29">
        <f>NPER(0.5%,-130,SUM(B2:B3))</f>
        <v>87.549773492161933</v>
      </c>
    </row>
    <row r="6" spans="1:5" ht="15.75" thickTop="1" x14ac:dyDescent="0.25">
      <c r="B6" s="20"/>
    </row>
    <row r="7" spans="1:5" x14ac:dyDescent="0.25">
      <c r="B7" s="20"/>
    </row>
    <row r="8" spans="1:5" x14ac:dyDescent="0.25">
      <c r="B8" s="20"/>
    </row>
    <row r="9" spans="1:5" x14ac:dyDescent="0.25">
      <c r="B9" s="5"/>
    </row>
    <row r="10" spans="1:5" x14ac:dyDescent="0.25">
      <c r="B10" s="5"/>
    </row>
    <row r="11" spans="1:5" ht="81" customHeight="1" x14ac:dyDescent="0.25"/>
    <row r="12" spans="1:5" x14ac:dyDescent="0.25">
      <c r="A12" s="4"/>
      <c r="C12" s="21" t="s">
        <v>69</v>
      </c>
      <c r="D12" s="21" t="s">
        <v>70</v>
      </c>
      <c r="E12" s="21" t="s">
        <v>71</v>
      </c>
    </row>
    <row r="13" spans="1:5" x14ac:dyDescent="0.25">
      <c r="A13" s="2" t="s">
        <v>72</v>
      </c>
      <c r="C13" s="6">
        <v>1245.99</v>
      </c>
      <c r="D13" s="6">
        <v>1298.2</v>
      </c>
      <c r="E13" s="6">
        <v>1459.18</v>
      </c>
    </row>
    <row r="14" spans="1:5" x14ac:dyDescent="0.25">
      <c r="A14" s="2" t="s">
        <v>30</v>
      </c>
      <c r="B14" s="7">
        <v>1300</v>
      </c>
      <c r="C14" s="22"/>
      <c r="D14" s="22"/>
      <c r="E14" s="22"/>
    </row>
    <row r="15" spans="1:5" x14ac:dyDescent="0.25">
      <c r="A15" s="2" t="s">
        <v>31</v>
      </c>
      <c r="B15" s="7">
        <v>7899</v>
      </c>
      <c r="C15" s="22"/>
      <c r="D15" s="22"/>
      <c r="E15" s="22"/>
    </row>
  </sheetData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A8AFA-02E7-4324-9400-D8AF719C62AC}">
  <dimension ref="A1:E15"/>
  <sheetViews>
    <sheetView zoomScale="130" zoomScaleNormal="130" workbookViewId="0">
      <selection activeCell="A14" sqref="A14"/>
    </sheetView>
  </sheetViews>
  <sheetFormatPr baseColWidth="10" defaultColWidth="11.5703125" defaultRowHeight="15" x14ac:dyDescent="0.25"/>
  <cols>
    <col min="1" max="1" width="27.7109375" style="2" customWidth="1"/>
    <col min="2" max="2" width="11.5703125" style="2"/>
    <col min="3" max="3" width="19.7109375" style="2" customWidth="1"/>
    <col min="4" max="4" width="17" style="2" customWidth="1"/>
    <col min="5" max="5" width="24.5703125" style="2" bestFit="1" customWidth="1"/>
    <col min="6" max="16384" width="11.5703125" style="2"/>
  </cols>
  <sheetData>
    <row r="1" spans="1:5" x14ac:dyDescent="0.25">
      <c r="A1" s="19" t="s">
        <v>67</v>
      </c>
    </row>
    <row r="2" spans="1:5" x14ac:dyDescent="0.25">
      <c r="A2" s="2" t="s">
        <v>30</v>
      </c>
      <c r="B2" s="2">
        <v>1300</v>
      </c>
    </row>
    <row r="3" spans="1:5" x14ac:dyDescent="0.25">
      <c r="A3" s="2" t="s">
        <v>31</v>
      </c>
      <c r="B3" s="2">
        <v>7899</v>
      </c>
    </row>
    <row r="5" spans="1:5" ht="15.75" thickBot="1" x14ac:dyDescent="0.3">
      <c r="A5" s="24" t="s">
        <v>68</v>
      </c>
      <c r="B5" s="29">
        <f>NPER(0.5%,-130,SUM(B2:B3))</f>
        <v>87.549773492161933</v>
      </c>
    </row>
    <row r="6" spans="1:5" ht="15.75" thickTop="1" x14ac:dyDescent="0.25">
      <c r="B6" s="20"/>
    </row>
    <row r="7" spans="1:5" x14ac:dyDescent="0.25">
      <c r="B7" s="20"/>
    </row>
    <row r="8" spans="1:5" x14ac:dyDescent="0.25">
      <c r="B8" s="20"/>
    </row>
    <row r="9" spans="1:5" x14ac:dyDescent="0.25">
      <c r="B9" s="5"/>
    </row>
    <row r="10" spans="1:5" x14ac:dyDescent="0.25">
      <c r="B10" s="5"/>
    </row>
    <row r="11" spans="1:5" ht="37.5" customHeight="1" x14ac:dyDescent="0.25"/>
    <row r="12" spans="1:5" x14ac:dyDescent="0.25">
      <c r="A12" s="4"/>
      <c r="C12" s="21" t="s">
        <v>69</v>
      </c>
      <c r="D12" s="21" t="s">
        <v>70</v>
      </c>
      <c r="E12" s="21" t="s">
        <v>71</v>
      </c>
    </row>
    <row r="13" spans="1:5" x14ac:dyDescent="0.25">
      <c r="A13" s="2" t="s">
        <v>75</v>
      </c>
      <c r="C13" s="6">
        <v>1245.99</v>
      </c>
      <c r="D13" s="6">
        <v>1298.2</v>
      </c>
      <c r="E13" s="6">
        <v>1459.18</v>
      </c>
    </row>
    <row r="14" spans="1:5" x14ac:dyDescent="0.25">
      <c r="A14" s="2" t="s">
        <v>30</v>
      </c>
      <c r="B14" s="7">
        <v>1300</v>
      </c>
      <c r="C14" s="22">
        <f t="shared" ref="C14:E15" si="0">C$13+$B14</f>
        <v>2545.9899999999998</v>
      </c>
      <c r="D14" s="22">
        <f t="shared" si="0"/>
        <v>2598.1999999999998</v>
      </c>
      <c r="E14" s="22">
        <f t="shared" si="0"/>
        <v>2759.1800000000003</v>
      </c>
    </row>
    <row r="15" spans="1:5" x14ac:dyDescent="0.25">
      <c r="A15" s="2" t="s">
        <v>31</v>
      </c>
      <c r="B15" s="7">
        <v>7899</v>
      </c>
      <c r="C15" s="22">
        <f t="shared" si="0"/>
        <v>9144.99</v>
      </c>
      <c r="D15" s="22">
        <f t="shared" si="0"/>
        <v>9197.2000000000007</v>
      </c>
      <c r="E15" s="22">
        <f t="shared" si="0"/>
        <v>9358.18</v>
      </c>
    </row>
  </sheetData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8DA949D244DDC4D8927FC2E7EFC5E85" ma:contentTypeVersion="15" ma:contentTypeDescription="Ein neues Dokument erstellen." ma:contentTypeScope="" ma:versionID="98628442dcb1697c969dcee7ce9550f8">
  <xsd:schema xmlns:xsd="http://www.w3.org/2001/XMLSchema" xmlns:xs="http://www.w3.org/2001/XMLSchema" xmlns:p="http://schemas.microsoft.com/office/2006/metadata/properties" xmlns:ns3="90dcfa79-2d89-47ef-bc80-866a5b3e3183" xmlns:ns4="8baa7261-70d0-45ca-b925-0e0e2c0f4054" targetNamespace="http://schemas.microsoft.com/office/2006/metadata/properties" ma:root="true" ma:fieldsID="c2dab443bb08fcee64ad4d0e83d73c58" ns3:_="" ns4:_="">
    <xsd:import namespace="90dcfa79-2d89-47ef-bc80-866a5b3e3183"/>
    <xsd:import namespace="8baa7261-70d0-45ca-b925-0e0e2c0f405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dcfa79-2d89-47ef-bc80-866a5b3e31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aa7261-70d0-45ca-b925-0e0e2c0f405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Freigabehinweis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0dcfa79-2d89-47ef-bc80-866a5b3e3183" xsi:nil="true"/>
  </documentManagement>
</p:properties>
</file>

<file path=customXml/itemProps1.xml><?xml version="1.0" encoding="utf-8"?>
<ds:datastoreItem xmlns:ds="http://schemas.openxmlformats.org/officeDocument/2006/customXml" ds:itemID="{276337A3-93DA-43F0-B4C3-8382143AA0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DAE232-CB79-49B9-911E-1504B3BDC1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dcfa79-2d89-47ef-bc80-866a5b3e3183"/>
    <ds:schemaRef ds:uri="8baa7261-70d0-45ca-b925-0e0e2c0f4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9AB7FC-ACBD-4E6C-863D-FED435736C85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8baa7261-70d0-45ca-b925-0e0e2c0f4054"/>
    <ds:schemaRef ds:uri="http://purl.org/dc/elements/1.1/"/>
    <ds:schemaRef ds:uri="http://schemas.microsoft.com/office/infopath/2007/PartnerControls"/>
    <ds:schemaRef ds:uri="90dcfa79-2d89-47ef-bc80-866a5b3e3183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6</vt:i4>
      </vt:variant>
    </vt:vector>
  </HeadingPairs>
  <TitlesOfParts>
    <vt:vector size="20" baseType="lpstr">
      <vt:lpstr>Tierbestand</vt:lpstr>
      <vt:lpstr>Pony-Fütterung</vt:lpstr>
      <vt:lpstr>Rechnungsformular(1)</vt:lpstr>
      <vt:lpstr>Rechnungsformular (2)</vt:lpstr>
      <vt:lpstr>Rechnungsformular (2) L</vt:lpstr>
      <vt:lpstr>Zwei Pferde (1)</vt:lpstr>
      <vt:lpstr>Zwei Pferde (2)</vt:lpstr>
      <vt:lpstr>Zwei Pferde (3)</vt:lpstr>
      <vt:lpstr>Zwei Pferde (4)</vt:lpstr>
      <vt:lpstr>Zwei Pferde (4) L</vt:lpstr>
      <vt:lpstr>Futtermittel (1)</vt:lpstr>
      <vt:lpstr>Futtermittel (2)</vt:lpstr>
      <vt:lpstr>Futtermittel (3)</vt:lpstr>
      <vt:lpstr>Futtermittel L</vt:lpstr>
      <vt:lpstr>'Futtermittel (2)'!Suchkriterien</vt:lpstr>
      <vt:lpstr>'Futtermittel (3)'!Suchkriterien</vt:lpstr>
      <vt:lpstr>'Futtermittel L'!Suchkriterien</vt:lpstr>
      <vt:lpstr>'Futtermittel (2)'!Zielbereich</vt:lpstr>
      <vt:lpstr>'Futtermittel (3)'!Zielbereich</vt:lpstr>
      <vt:lpstr>'Futtermittel L'!Zielbereich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Easy4me</dc:creator>
  <cp:lastModifiedBy>Easy4me</cp:lastModifiedBy>
  <dcterms:created xsi:type="dcterms:W3CDTF">2013-11-15T10:13:11Z</dcterms:created>
  <dcterms:modified xsi:type="dcterms:W3CDTF">2023-04-12T20:53:21Z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0x01010068DA949D244DDC4D8927FC2E7EFC5E85</vt:lpwstr>
  </property>
</Properties>
</file>