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/>
  <mc:AlternateContent xmlns:mc="http://schemas.openxmlformats.org/markup-compatibility/2006">
    <mc:Choice Requires="x15">
      <x15ac:absPath xmlns:x15ac="http://schemas.microsoft.com/office/spreadsheetml/2010/11/ac" url="https://easy4me-my.sharepoint.com/personal/office_easy4me_onmicrosoft_com/Documents/FTP/easy4me.info/workfiles/m4/"/>
    </mc:Choice>
  </mc:AlternateContent>
  <xr:revisionPtr revIDLastSave="0" documentId="8_{85603808-9A7A-4E92-BD15-EB075A4F9E69}" xr6:coauthVersionLast="47" xr6:coauthVersionMax="47" xr10:uidLastSave="{00000000-0000-0000-0000-000000000000}"/>
  <bookViews>
    <workbookView xWindow="2983" yWindow="2983" windowWidth="29906" windowHeight="14391" tabRatio="811" xr2:uid="{00000000-000D-0000-FFFF-FFFF00000000}"/>
  </bookViews>
  <sheets>
    <sheet name="Tipps" sheetId="14" r:id="rId1"/>
    <sheet name="R (1)" sheetId="21" r:id="rId2"/>
    <sheet name="R (2)" sheetId="22" r:id="rId3"/>
    <sheet name="R (3)" sheetId="23" r:id="rId4"/>
    <sheet name="R (4)" sheetId="24" r:id="rId5"/>
    <sheet name="Energie (1)" sheetId="15" r:id="rId6"/>
    <sheet name="Energie (2)" sheetId="25" r:id="rId7"/>
    <sheet name="A (1)" sheetId="46" r:id="rId8"/>
    <sheet name="A (2)" sheetId="47" r:id="rId9"/>
    <sheet name="A (3)" sheetId="48" r:id="rId10"/>
    <sheet name="A (4)" sheetId="50" r:id="rId11"/>
    <sheet name="A (5)" sheetId="51" r:id="rId12"/>
    <sheet name="A (6)" sheetId="52" r:id="rId13"/>
    <sheet name="A (7)" sheetId="53" r:id="rId14"/>
    <sheet name="A (8)" sheetId="54" r:id="rId15"/>
    <sheet name="A (9)" sheetId="55" r:id="rId16"/>
    <sheet name="A (10)" sheetId="56" r:id="rId17"/>
    <sheet name="A (11)" sheetId="57" r:id="rId18"/>
    <sheet name="B (1)" sheetId="41" r:id="rId19"/>
    <sheet name="B (2)" sheetId="42" r:id="rId20"/>
    <sheet name="B (3)" sheetId="43" r:id="rId21"/>
    <sheet name="B (4)" sheetId="44" r:id="rId22"/>
    <sheet name="B (5)" sheetId="45" r:id="rId23"/>
    <sheet name="C (1)" sheetId="20" r:id="rId24"/>
    <sheet name="Verschieben" sheetId="19" r:id="rId25"/>
    <sheet name="löschen!" sheetId="13" r:id="rId26"/>
    <sheet name="Tabellenformatvorlagen" sheetId="17" r:id="rId27"/>
    <sheet name="Fehlerarten" sheetId="16" r:id="rId28"/>
  </sheets>
  <definedNames>
    <definedName name="_f408d64f_STF_Dekoration_1_CN1">Verschieben!$B$4:$B$16</definedName>
    <definedName name="_f408d64f_STF_Fuss_1_CN1">Verschieben!$A$20:$B$20</definedName>
    <definedName name="_f408d64f_STF_Koerper_1_CN1">Verschieben!$B$5:$B$16</definedName>
    <definedName name="_f408d64f_STF_Tabellenkopf_1_CN1">Verschieben!$A$4:$B$4</definedName>
    <definedName name="_f408d64f_STF_Titel_1_CN1">Verschieben!$A$1:$B$1</definedName>
    <definedName name="_f408d64f_STF_Vorspalte_1_CN1">Verschieben!$A$4:$A$16</definedName>
    <definedName name="_xlnm.Print_Area" localSheetId="17">'A (11)'!$A$5:$G$109</definedName>
    <definedName name="_xlnm.Print_Titles" localSheetId="17">'A (11)'!$5:$5</definedName>
    <definedName name="_xlnm.Print_Titles" localSheetId="24">Verschieben!$1:$4</definedName>
    <definedName name="Haushaltsbuch">#REF!</definedName>
    <definedName name="Prozent1" localSheetId="18">'B (1)'!$J$1</definedName>
    <definedName name="Prozent1" localSheetId="19">'B (2)'!$J$1</definedName>
    <definedName name="Prozent1" localSheetId="20">'B (3)'!$J$1</definedName>
    <definedName name="Prozent1" localSheetId="21">'B (4)'!$J$1</definedName>
    <definedName name="Prozent1" localSheetId="22">'B (5)'!$J$1</definedName>
    <definedName name="Prozent1" localSheetId="23">'C (1)'!$J$2</definedName>
    <definedName name="Prozent1">#REF!</definedName>
    <definedName name="Prozent2" localSheetId="18">'B (1)'!#REF!</definedName>
    <definedName name="Prozent2" localSheetId="19">'B (2)'!#REF!</definedName>
    <definedName name="Prozent2" localSheetId="20">'B (3)'!$J$2</definedName>
    <definedName name="Prozent2" localSheetId="21">'B (4)'!$J$2</definedName>
    <definedName name="Prozent2" localSheetId="22">'B (5)'!$J$2</definedName>
    <definedName name="Prozent2" localSheetId="23">'C (1)'!$J$3</definedName>
    <definedName name="Prozent2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6" i="57" l="1"/>
  <c r="H7" i="57"/>
  <c r="H8" i="57"/>
  <c r="H9" i="57"/>
  <c r="H10" i="57"/>
  <c r="H11" i="57"/>
  <c r="H12" i="57"/>
  <c r="H13" i="57"/>
  <c r="H14" i="57"/>
  <c r="H15" i="57"/>
  <c r="H16" i="57"/>
  <c r="H17" i="57"/>
  <c r="H18" i="57"/>
  <c r="H19" i="57"/>
  <c r="H20" i="57"/>
  <c r="H21" i="57"/>
  <c r="H22" i="57"/>
  <c r="H23" i="57"/>
  <c r="H24" i="57"/>
  <c r="H25" i="57"/>
  <c r="H26" i="57"/>
  <c r="H27" i="57"/>
  <c r="H28" i="57"/>
  <c r="H29" i="57"/>
  <c r="H30" i="57"/>
  <c r="H31" i="57"/>
  <c r="H32" i="57"/>
  <c r="H33" i="57"/>
  <c r="H34" i="57"/>
  <c r="H35" i="57"/>
  <c r="H36" i="57"/>
  <c r="H37" i="57"/>
  <c r="H38" i="57"/>
  <c r="H39" i="57"/>
  <c r="H40" i="57"/>
  <c r="H41" i="57"/>
  <c r="H42" i="57"/>
  <c r="H43" i="57"/>
  <c r="H44" i="57"/>
  <c r="H45" i="57"/>
  <c r="H46" i="57"/>
  <c r="H47" i="57"/>
  <c r="H48" i="57"/>
  <c r="H49" i="57"/>
  <c r="H50" i="57"/>
  <c r="H51" i="57"/>
  <c r="H52" i="57"/>
  <c r="H53" i="57"/>
  <c r="H54" i="57"/>
  <c r="H55" i="57"/>
  <c r="H56" i="57"/>
  <c r="H57" i="57"/>
  <c r="H58" i="57"/>
  <c r="H59" i="57"/>
  <c r="H60" i="57"/>
  <c r="H61" i="57"/>
  <c r="H62" i="57"/>
  <c r="H63" i="57"/>
  <c r="H64" i="57"/>
  <c r="H65" i="57"/>
  <c r="H66" i="57"/>
  <c r="H67" i="57"/>
  <c r="H68" i="57"/>
  <c r="H69" i="57"/>
  <c r="H70" i="57"/>
  <c r="H71" i="57"/>
  <c r="H72" i="57"/>
  <c r="H73" i="57"/>
  <c r="H74" i="57"/>
  <c r="H75" i="57"/>
  <c r="H76" i="57"/>
  <c r="H77" i="57"/>
  <c r="H78" i="57"/>
  <c r="H79" i="57"/>
  <c r="H80" i="57"/>
  <c r="H81" i="57"/>
  <c r="H82" i="57"/>
  <c r="H83" i="57"/>
  <c r="H84" i="57"/>
  <c r="H85" i="57"/>
  <c r="H86" i="57"/>
  <c r="H87" i="57"/>
  <c r="H88" i="57"/>
  <c r="H89" i="57"/>
  <c r="H90" i="57"/>
  <c r="H91" i="57"/>
  <c r="H92" i="57"/>
  <c r="H93" i="57"/>
  <c r="H94" i="57"/>
  <c r="H95" i="57"/>
  <c r="H96" i="57"/>
  <c r="H97" i="57"/>
  <c r="H98" i="57"/>
  <c r="H99" i="57"/>
  <c r="H100" i="57"/>
  <c r="H101" i="57"/>
  <c r="H102" i="57"/>
  <c r="H103" i="57"/>
  <c r="H104" i="57"/>
  <c r="H105" i="57"/>
  <c r="G107" i="57"/>
  <c r="G108" i="57"/>
  <c r="G109" i="57"/>
  <c r="H6" i="56"/>
  <c r="H7" i="56"/>
  <c r="H8" i="56"/>
  <c r="H9" i="56"/>
  <c r="H10" i="56"/>
  <c r="H11" i="56"/>
  <c r="H12" i="56"/>
  <c r="H13" i="56"/>
  <c r="H14" i="56"/>
  <c r="H15" i="56"/>
  <c r="H16" i="56"/>
  <c r="H17" i="56"/>
  <c r="H18" i="56"/>
  <c r="H19" i="56"/>
  <c r="H20" i="56"/>
  <c r="H21" i="56"/>
  <c r="H22" i="56"/>
  <c r="H23" i="56"/>
  <c r="H24" i="56"/>
  <c r="H25" i="56"/>
  <c r="H26" i="56"/>
  <c r="H27" i="56"/>
  <c r="H28" i="56"/>
  <c r="H29" i="56"/>
  <c r="H30" i="56"/>
  <c r="H31" i="56"/>
  <c r="H32" i="56"/>
  <c r="H33" i="56"/>
  <c r="H34" i="56"/>
  <c r="H35" i="56"/>
  <c r="H36" i="56"/>
  <c r="H37" i="56"/>
  <c r="H38" i="56"/>
  <c r="H39" i="56"/>
  <c r="H40" i="56"/>
  <c r="H41" i="56"/>
  <c r="H42" i="56"/>
  <c r="H43" i="56"/>
  <c r="H44" i="56"/>
  <c r="H45" i="56"/>
  <c r="H46" i="56"/>
  <c r="H47" i="56"/>
  <c r="H48" i="56"/>
  <c r="H49" i="56"/>
  <c r="H50" i="56"/>
  <c r="H51" i="56"/>
  <c r="H52" i="56"/>
  <c r="H53" i="56"/>
  <c r="H54" i="56"/>
  <c r="H55" i="56"/>
  <c r="H56" i="56"/>
  <c r="H57" i="56"/>
  <c r="H58" i="56"/>
  <c r="H59" i="56"/>
  <c r="H60" i="56"/>
  <c r="H61" i="56"/>
  <c r="H62" i="56"/>
  <c r="H63" i="56"/>
  <c r="H64" i="56"/>
  <c r="H65" i="56"/>
  <c r="H66" i="56"/>
  <c r="H67" i="56"/>
  <c r="H68" i="56"/>
  <c r="H69" i="56"/>
  <c r="H70" i="56"/>
  <c r="H71" i="56"/>
  <c r="H72" i="56"/>
  <c r="H73" i="56"/>
  <c r="H74" i="56"/>
  <c r="H75" i="56"/>
  <c r="H76" i="56"/>
  <c r="H77" i="56"/>
  <c r="H78" i="56"/>
  <c r="H79" i="56"/>
  <c r="H80" i="56"/>
  <c r="H81" i="56"/>
  <c r="H82" i="56"/>
  <c r="H83" i="56"/>
  <c r="H84" i="56"/>
  <c r="H85" i="56"/>
  <c r="H86" i="56"/>
  <c r="H87" i="56"/>
  <c r="H88" i="56"/>
  <c r="H89" i="56"/>
  <c r="H90" i="56"/>
  <c r="H91" i="56"/>
  <c r="H92" i="56"/>
  <c r="H93" i="56"/>
  <c r="H94" i="56"/>
  <c r="H95" i="56"/>
  <c r="H96" i="56"/>
  <c r="H97" i="56"/>
  <c r="H98" i="56"/>
  <c r="H99" i="56"/>
  <c r="H100" i="56"/>
  <c r="H101" i="56"/>
  <c r="H102" i="56"/>
  <c r="H103" i="56"/>
  <c r="H104" i="56"/>
  <c r="H105" i="56"/>
  <c r="G107" i="56"/>
  <c r="G108" i="56"/>
  <c r="G109" i="56"/>
  <c r="H6" i="55"/>
  <c r="H7" i="55"/>
  <c r="H8" i="55"/>
  <c r="H9" i="55"/>
  <c r="H10" i="55"/>
  <c r="H11" i="55"/>
  <c r="H12" i="55"/>
  <c r="H13" i="55"/>
  <c r="H14" i="55"/>
  <c r="H15" i="55"/>
  <c r="H16" i="55"/>
  <c r="H17" i="55"/>
  <c r="H18" i="55"/>
  <c r="H19" i="55"/>
  <c r="H20" i="55"/>
  <c r="H21" i="55"/>
  <c r="H22" i="55"/>
  <c r="H23" i="55"/>
  <c r="H24" i="55"/>
  <c r="H25" i="55"/>
  <c r="H26" i="55"/>
  <c r="H27" i="55"/>
  <c r="H28" i="55"/>
  <c r="H29" i="55"/>
  <c r="H30" i="55"/>
  <c r="H31" i="55"/>
  <c r="H32" i="55"/>
  <c r="H33" i="55"/>
  <c r="H34" i="55"/>
  <c r="H35" i="55"/>
  <c r="H36" i="55"/>
  <c r="H37" i="55"/>
  <c r="H38" i="55"/>
  <c r="H39" i="55"/>
  <c r="H40" i="55"/>
  <c r="H41" i="55"/>
  <c r="H42" i="55"/>
  <c r="H43" i="55"/>
  <c r="H44" i="55"/>
  <c r="H45" i="55"/>
  <c r="H46" i="55"/>
  <c r="H47" i="55"/>
  <c r="H48" i="55"/>
  <c r="H49" i="55"/>
  <c r="H50" i="55"/>
  <c r="H51" i="55"/>
  <c r="H52" i="55"/>
  <c r="H53" i="55"/>
  <c r="H54" i="55"/>
  <c r="H55" i="55"/>
  <c r="H56" i="55"/>
  <c r="H57" i="55"/>
  <c r="H58" i="55"/>
  <c r="H59" i="55"/>
  <c r="H60" i="55"/>
  <c r="H61" i="55"/>
  <c r="H62" i="55"/>
  <c r="H63" i="55"/>
  <c r="H64" i="55"/>
  <c r="H65" i="55"/>
  <c r="H66" i="55"/>
  <c r="H67" i="55"/>
  <c r="H68" i="55"/>
  <c r="H69" i="55"/>
  <c r="H70" i="55"/>
  <c r="H71" i="55"/>
  <c r="H72" i="55"/>
  <c r="H73" i="55"/>
  <c r="H74" i="55"/>
  <c r="H75" i="55"/>
  <c r="H76" i="55"/>
  <c r="H77" i="55"/>
  <c r="H78" i="55"/>
  <c r="H79" i="55"/>
  <c r="H80" i="55"/>
  <c r="H81" i="55"/>
  <c r="H82" i="55"/>
  <c r="H83" i="55"/>
  <c r="H84" i="55"/>
  <c r="H85" i="55"/>
  <c r="H86" i="55"/>
  <c r="H87" i="55"/>
  <c r="H88" i="55"/>
  <c r="H89" i="55"/>
  <c r="H90" i="55"/>
  <c r="H91" i="55"/>
  <c r="H92" i="55"/>
  <c r="H93" i="55"/>
  <c r="H94" i="55"/>
  <c r="H95" i="55"/>
  <c r="H96" i="55"/>
  <c r="H97" i="55"/>
  <c r="H98" i="55"/>
  <c r="H99" i="55"/>
  <c r="H100" i="55"/>
  <c r="H101" i="55"/>
  <c r="H102" i="55"/>
  <c r="H103" i="55"/>
  <c r="H104" i="55"/>
  <c r="H105" i="55"/>
  <c r="G107" i="55"/>
  <c r="G108" i="55"/>
  <c r="G109" i="55"/>
  <c r="K6" i="56"/>
  <c r="K12" i="56"/>
  <c r="K18" i="56"/>
  <c r="K24" i="56"/>
  <c r="K30" i="56"/>
  <c r="K36" i="56"/>
  <c r="K42" i="56"/>
  <c r="K48" i="56"/>
  <c r="K54" i="56"/>
  <c r="K60" i="56"/>
  <c r="K66" i="56"/>
  <c r="K72" i="56"/>
  <c r="K78" i="56"/>
  <c r="K84" i="56"/>
  <c r="K90" i="56"/>
  <c r="K96" i="56"/>
  <c r="K102" i="56"/>
  <c r="K6" i="55"/>
  <c r="K10" i="55"/>
  <c r="K14" i="55"/>
  <c r="K18" i="55"/>
  <c r="K22" i="55"/>
  <c r="K26" i="55"/>
  <c r="K30" i="55"/>
  <c r="K34" i="55"/>
  <c r="K38" i="55"/>
  <c r="K42" i="55"/>
  <c r="K46" i="55"/>
  <c r="K50" i="55"/>
  <c r="K54" i="55"/>
  <c r="K58" i="55"/>
  <c r="K62" i="55"/>
  <c r="K66" i="55"/>
  <c r="K70" i="55"/>
  <c r="K74" i="55"/>
  <c r="K78" i="55"/>
  <c r="K82" i="55"/>
  <c r="K86" i="55"/>
  <c r="K90" i="55"/>
  <c r="K94" i="55"/>
  <c r="K98" i="55"/>
  <c r="K102" i="55"/>
  <c r="K22" i="57"/>
  <c r="K29" i="55"/>
  <c r="K17" i="56"/>
  <c r="K6" i="57"/>
  <c r="K12" i="57"/>
  <c r="K18" i="57"/>
  <c r="K24" i="57"/>
  <c r="K30" i="57"/>
  <c r="K36" i="57"/>
  <c r="K42" i="57"/>
  <c r="K48" i="57"/>
  <c r="K54" i="57"/>
  <c r="K60" i="57"/>
  <c r="K66" i="57"/>
  <c r="K72" i="57"/>
  <c r="K78" i="57"/>
  <c r="K84" i="57"/>
  <c r="K90" i="57"/>
  <c r="K96" i="57"/>
  <c r="K102" i="57"/>
  <c r="K46" i="56"/>
  <c r="K16" i="57"/>
  <c r="K13" i="55"/>
  <c r="K101" i="55"/>
  <c r="K7" i="56"/>
  <c r="K13" i="56"/>
  <c r="K19" i="56"/>
  <c r="K25" i="56"/>
  <c r="K31" i="56"/>
  <c r="K37" i="56"/>
  <c r="K43" i="56"/>
  <c r="K49" i="56"/>
  <c r="K55" i="56"/>
  <c r="K61" i="56"/>
  <c r="K67" i="56"/>
  <c r="K73" i="56"/>
  <c r="K79" i="56"/>
  <c r="K85" i="56"/>
  <c r="K91" i="56"/>
  <c r="K97" i="56"/>
  <c r="K103" i="56"/>
  <c r="K34" i="56"/>
  <c r="K70" i="56"/>
  <c r="K40" i="57"/>
  <c r="K21" i="55"/>
  <c r="K85" i="55"/>
  <c r="K47" i="56"/>
  <c r="K7" i="57"/>
  <c r="K13" i="57"/>
  <c r="K19" i="57"/>
  <c r="K25" i="57"/>
  <c r="K31" i="57"/>
  <c r="K37" i="57"/>
  <c r="K43" i="57"/>
  <c r="K49" i="57"/>
  <c r="K55" i="57"/>
  <c r="K61" i="57"/>
  <c r="K67" i="57"/>
  <c r="K73" i="57"/>
  <c r="K79" i="57"/>
  <c r="K85" i="57"/>
  <c r="K91" i="57"/>
  <c r="K97" i="57"/>
  <c r="K103" i="57"/>
  <c r="K7" i="55"/>
  <c r="K11" i="55"/>
  <c r="K15" i="55"/>
  <c r="K19" i="55"/>
  <c r="K23" i="55"/>
  <c r="K27" i="55"/>
  <c r="K31" i="55"/>
  <c r="K35" i="55"/>
  <c r="K39" i="55"/>
  <c r="K43" i="55"/>
  <c r="K47" i="55"/>
  <c r="K51" i="55"/>
  <c r="K55" i="55"/>
  <c r="K59" i="55"/>
  <c r="K63" i="55"/>
  <c r="K67" i="55"/>
  <c r="K71" i="55"/>
  <c r="K75" i="55"/>
  <c r="K79" i="55"/>
  <c r="K83" i="55"/>
  <c r="K87" i="55"/>
  <c r="K91" i="55"/>
  <c r="K95" i="55"/>
  <c r="K99" i="55"/>
  <c r="K103" i="55"/>
  <c r="K76" i="56"/>
  <c r="K58" i="57"/>
  <c r="K25" i="55"/>
  <c r="K41" i="56"/>
  <c r="K95" i="56"/>
  <c r="K8" i="56"/>
  <c r="K14" i="56"/>
  <c r="K20" i="56"/>
  <c r="K26" i="56"/>
  <c r="K32" i="56"/>
  <c r="K38" i="56"/>
  <c r="K44" i="56"/>
  <c r="K50" i="56"/>
  <c r="K56" i="56"/>
  <c r="K62" i="56"/>
  <c r="K68" i="56"/>
  <c r="K74" i="56"/>
  <c r="K80" i="56"/>
  <c r="K86" i="56"/>
  <c r="K92" i="56"/>
  <c r="K98" i="56"/>
  <c r="K104" i="56"/>
  <c r="K28" i="56"/>
  <c r="K52" i="57"/>
  <c r="K73" i="55"/>
  <c r="K29" i="56"/>
  <c r="K77" i="56"/>
  <c r="K8" i="57"/>
  <c r="K14" i="57"/>
  <c r="K20" i="57"/>
  <c r="K26" i="57"/>
  <c r="K32" i="57"/>
  <c r="K38" i="57"/>
  <c r="K44" i="57"/>
  <c r="K50" i="57"/>
  <c r="K56" i="57"/>
  <c r="K62" i="57"/>
  <c r="K68" i="57"/>
  <c r="K74" i="57"/>
  <c r="K80" i="57"/>
  <c r="K86" i="57"/>
  <c r="K92" i="57"/>
  <c r="K98" i="57"/>
  <c r="K104" i="57"/>
  <c r="K10" i="56"/>
  <c r="K40" i="56"/>
  <c r="K52" i="56"/>
  <c r="K58" i="56"/>
  <c r="K64" i="56"/>
  <c r="K88" i="56"/>
  <c r="K100" i="56"/>
  <c r="K10" i="57"/>
  <c r="K70" i="57"/>
  <c r="K82" i="57"/>
  <c r="K94" i="57"/>
  <c r="K17" i="55"/>
  <c r="K53" i="55"/>
  <c r="K69" i="55"/>
  <c r="K81" i="55"/>
  <c r="K97" i="55"/>
  <c r="K59" i="56"/>
  <c r="K9" i="56"/>
  <c r="K15" i="56"/>
  <c r="K21" i="56"/>
  <c r="K27" i="56"/>
  <c r="K33" i="56"/>
  <c r="K39" i="56"/>
  <c r="K45" i="56"/>
  <c r="K51" i="56"/>
  <c r="K57" i="56"/>
  <c r="K63" i="56"/>
  <c r="K69" i="56"/>
  <c r="K75" i="56"/>
  <c r="K81" i="56"/>
  <c r="K87" i="56"/>
  <c r="K93" i="56"/>
  <c r="K99" i="56"/>
  <c r="K105" i="56"/>
  <c r="K8" i="55"/>
  <c r="K12" i="55"/>
  <c r="K16" i="55"/>
  <c r="K20" i="55"/>
  <c r="K24" i="55"/>
  <c r="K28" i="55"/>
  <c r="K32" i="55"/>
  <c r="K36" i="55"/>
  <c r="K40" i="55"/>
  <c r="K44" i="55"/>
  <c r="K48" i="55"/>
  <c r="K52" i="55"/>
  <c r="K56" i="55"/>
  <c r="K60" i="55"/>
  <c r="K64" i="55"/>
  <c r="K68" i="55"/>
  <c r="K72" i="55"/>
  <c r="K76" i="55"/>
  <c r="K80" i="55"/>
  <c r="K84" i="55"/>
  <c r="K88" i="55"/>
  <c r="K92" i="55"/>
  <c r="K96" i="55"/>
  <c r="K100" i="55"/>
  <c r="K104" i="55"/>
  <c r="K16" i="56"/>
  <c r="K94" i="56"/>
  <c r="K28" i="57"/>
  <c r="K100" i="57"/>
  <c r="K57" i="55"/>
  <c r="K35" i="56"/>
  <c r="K9" i="57"/>
  <c r="K15" i="57"/>
  <c r="K21" i="57"/>
  <c r="K27" i="57"/>
  <c r="K33" i="57"/>
  <c r="K39" i="57"/>
  <c r="K45" i="57"/>
  <c r="K51" i="57"/>
  <c r="K57" i="57"/>
  <c r="K63" i="57"/>
  <c r="K69" i="57"/>
  <c r="K75" i="57"/>
  <c r="K81" i="57"/>
  <c r="K87" i="57"/>
  <c r="K93" i="57"/>
  <c r="K99" i="57"/>
  <c r="K105" i="57"/>
  <c r="K22" i="56"/>
  <c r="K82" i="56"/>
  <c r="K46" i="57"/>
  <c r="K33" i="55"/>
  <c r="K93" i="55"/>
  <c r="K23" i="56"/>
  <c r="K11" i="57"/>
  <c r="K17" i="57"/>
  <c r="K23" i="57"/>
  <c r="K29" i="57"/>
  <c r="K35" i="57"/>
  <c r="K41" i="57"/>
  <c r="K47" i="57"/>
  <c r="K53" i="57"/>
  <c r="K59" i="57"/>
  <c r="K65" i="57"/>
  <c r="K71" i="57"/>
  <c r="K77" i="57"/>
  <c r="K83" i="57"/>
  <c r="K89" i="57"/>
  <c r="K95" i="57"/>
  <c r="K101" i="57"/>
  <c r="K34" i="57"/>
  <c r="K64" i="57"/>
  <c r="K76" i="57"/>
  <c r="K88" i="57"/>
  <c r="K9" i="55"/>
  <c r="K37" i="55"/>
  <c r="K41" i="55"/>
  <c r="K45" i="55"/>
  <c r="K49" i="55"/>
  <c r="K61" i="55"/>
  <c r="K65" i="55"/>
  <c r="K77" i="55"/>
  <c r="K89" i="55"/>
  <c r="K105" i="55"/>
  <c r="K11" i="56"/>
  <c r="K53" i="56"/>
  <c r="K65" i="56"/>
  <c r="K71" i="56"/>
  <c r="K83" i="56"/>
  <c r="K89" i="56"/>
  <c r="K101" i="56"/>
  <c r="I105" i="55" l="1"/>
  <c r="I89" i="55"/>
  <c r="I77" i="55"/>
  <c r="I65" i="55"/>
  <c r="I61" i="55"/>
  <c r="I49" i="55"/>
  <c r="I45" i="55"/>
  <c r="I41" i="55"/>
  <c r="I37" i="55"/>
  <c r="I9" i="55"/>
  <c r="I93" i="55"/>
  <c r="I33" i="55"/>
  <c r="I57" i="55"/>
  <c r="I104" i="55"/>
  <c r="I100" i="55"/>
  <c r="I96" i="55"/>
  <c r="I92" i="55"/>
  <c r="I88" i="55"/>
  <c r="I84" i="55"/>
  <c r="I80" i="55"/>
  <c r="I76" i="55"/>
  <c r="I72" i="55"/>
  <c r="I68" i="55"/>
  <c r="I64" i="55"/>
  <c r="I60" i="55"/>
  <c r="I56" i="55"/>
  <c r="I52" i="55"/>
  <c r="I48" i="55"/>
  <c r="I44" i="55"/>
  <c r="I40" i="55"/>
  <c r="I36" i="55"/>
  <c r="I32" i="55"/>
  <c r="I28" i="55"/>
  <c r="I24" i="55"/>
  <c r="I20" i="55"/>
  <c r="I16" i="55"/>
  <c r="I12" i="55"/>
  <c r="I8" i="55"/>
  <c r="I97" i="55"/>
  <c r="I81" i="55"/>
  <c r="I69" i="55"/>
  <c r="I53" i="55"/>
  <c r="I17" i="55"/>
  <c r="I73" i="55"/>
  <c r="I25" i="55"/>
  <c r="I103" i="55"/>
  <c r="I99" i="55"/>
  <c r="I95" i="55"/>
  <c r="I91" i="55"/>
  <c r="I87" i="55"/>
  <c r="I83" i="55"/>
  <c r="I79" i="55"/>
  <c r="I75" i="55"/>
  <c r="I71" i="55"/>
  <c r="I67" i="55"/>
  <c r="I63" i="55"/>
  <c r="I59" i="55"/>
  <c r="I55" i="55"/>
  <c r="I51" i="55"/>
  <c r="I47" i="55"/>
  <c r="I43" i="55"/>
  <c r="I39" i="55"/>
  <c r="I35" i="55"/>
  <c r="I31" i="55"/>
  <c r="I27" i="55"/>
  <c r="I23" i="55"/>
  <c r="I19" i="55"/>
  <c r="I15" i="55"/>
  <c r="I11" i="55"/>
  <c r="I7" i="55"/>
  <c r="I85" i="55"/>
  <c r="I21" i="55"/>
  <c r="I101" i="55"/>
  <c r="I13" i="55"/>
  <c r="I29" i="55"/>
  <c r="I102" i="55"/>
  <c r="I98" i="55"/>
  <c r="I94" i="55"/>
  <c r="I90" i="55"/>
  <c r="I86" i="55"/>
  <c r="I82" i="55"/>
  <c r="I78" i="55"/>
  <c r="I74" i="55"/>
  <c r="I70" i="55"/>
  <c r="I66" i="55"/>
  <c r="I62" i="55"/>
  <c r="I58" i="55"/>
  <c r="I54" i="55"/>
  <c r="I50" i="55"/>
  <c r="I46" i="55"/>
  <c r="I42" i="55"/>
  <c r="I38" i="55"/>
  <c r="I34" i="55"/>
  <c r="I30" i="55"/>
  <c r="I26" i="55"/>
  <c r="I22" i="55"/>
  <c r="I18" i="55"/>
  <c r="I14" i="55"/>
  <c r="I10" i="55"/>
  <c r="I6" i="55"/>
  <c r="N3" i="54"/>
  <c r="O3" i="54"/>
  <c r="M3" i="54" l="1"/>
  <c r="G108" i="54"/>
  <c r="G109" i="54"/>
  <c r="G110" i="54"/>
  <c r="K17" i="54"/>
  <c r="K29" i="54"/>
  <c r="K41" i="54"/>
  <c r="K53" i="54"/>
  <c r="K65" i="54"/>
  <c r="K77" i="54"/>
  <c r="K89" i="54"/>
  <c r="K101" i="54"/>
  <c r="K90" i="54"/>
  <c r="K102" i="54"/>
  <c r="K33" i="54"/>
  <c r="K93" i="54"/>
  <c r="K106" i="54"/>
  <c r="K71" i="54"/>
  <c r="K24" i="54"/>
  <c r="K48" i="54"/>
  <c r="K37" i="54"/>
  <c r="K61" i="54"/>
  <c r="K26" i="54"/>
  <c r="K62" i="54"/>
  <c r="K98" i="54"/>
  <c r="K27" i="54"/>
  <c r="K63" i="54"/>
  <c r="K64" i="54"/>
  <c r="K100" i="54"/>
  <c r="K6" i="54"/>
  <c r="K18" i="54"/>
  <c r="K30" i="54"/>
  <c r="K42" i="54"/>
  <c r="K54" i="54"/>
  <c r="K66" i="54"/>
  <c r="K78" i="54"/>
  <c r="K57" i="54"/>
  <c r="K94" i="54"/>
  <c r="K59" i="54"/>
  <c r="K36" i="54"/>
  <c r="K7" i="54"/>
  <c r="K19" i="54"/>
  <c r="K31" i="54"/>
  <c r="K43" i="54"/>
  <c r="K55" i="54"/>
  <c r="K67" i="54"/>
  <c r="K79" i="54"/>
  <c r="K91" i="54"/>
  <c r="K103" i="54"/>
  <c r="K80" i="54"/>
  <c r="K104" i="54"/>
  <c r="K45" i="54"/>
  <c r="K82" i="54"/>
  <c r="K47" i="54"/>
  <c r="K88" i="54"/>
  <c r="K8" i="54"/>
  <c r="K20" i="54"/>
  <c r="K32" i="54"/>
  <c r="K44" i="54"/>
  <c r="K56" i="54"/>
  <c r="K68" i="54"/>
  <c r="K92" i="54"/>
  <c r="K81" i="54"/>
  <c r="K105" i="54"/>
  <c r="K23" i="54"/>
  <c r="K84" i="54"/>
  <c r="K13" i="54"/>
  <c r="K9" i="54"/>
  <c r="K21" i="54"/>
  <c r="K69" i="54"/>
  <c r="K35" i="54"/>
  <c r="K72" i="54"/>
  <c r="K96" i="54"/>
  <c r="K49" i="54"/>
  <c r="K85" i="54"/>
  <c r="K50" i="54"/>
  <c r="K39" i="54"/>
  <c r="K75" i="54"/>
  <c r="K40" i="54"/>
  <c r="K10" i="54"/>
  <c r="K22" i="54"/>
  <c r="K34" i="54"/>
  <c r="K46" i="54"/>
  <c r="K58" i="54"/>
  <c r="K70" i="54"/>
  <c r="K83" i="54"/>
  <c r="K12" i="54"/>
  <c r="K60" i="54"/>
  <c r="K25" i="54"/>
  <c r="K73" i="54"/>
  <c r="K14" i="54"/>
  <c r="K86" i="54"/>
  <c r="K15" i="54"/>
  <c r="K51" i="54"/>
  <c r="K99" i="54"/>
  <c r="K52" i="54"/>
  <c r="K11" i="54"/>
  <c r="K95" i="54"/>
  <c r="K97" i="54"/>
  <c r="K38" i="54"/>
  <c r="K87" i="54"/>
  <c r="K28" i="54"/>
  <c r="K74" i="54"/>
  <c r="K16" i="54"/>
  <c r="K76" i="54"/>
  <c r="N3" i="53"/>
  <c r="O3" i="53"/>
  <c r="I76" i="54" l="1"/>
  <c r="I16" i="54"/>
  <c r="I74" i="54"/>
  <c r="I28" i="54"/>
  <c r="I87" i="54"/>
  <c r="I38" i="54"/>
  <c r="I97" i="54"/>
  <c r="I95" i="54"/>
  <c r="I11" i="54"/>
  <c r="I52" i="54"/>
  <c r="I99" i="54"/>
  <c r="I51" i="54"/>
  <c r="I15" i="54"/>
  <c r="I86" i="54"/>
  <c r="I14" i="54"/>
  <c r="I73" i="54"/>
  <c r="I25" i="54"/>
  <c r="I60" i="54"/>
  <c r="I12" i="54"/>
  <c r="I83" i="54"/>
  <c r="I70" i="54"/>
  <c r="I58" i="54"/>
  <c r="I46" i="54"/>
  <c r="I34" i="54"/>
  <c r="I22" i="54"/>
  <c r="I10" i="54"/>
  <c r="I40" i="54"/>
  <c r="I75" i="54"/>
  <c r="I39" i="54"/>
  <c r="I50" i="54"/>
  <c r="I85" i="54"/>
  <c r="I49" i="54"/>
  <c r="I96" i="54"/>
  <c r="I72" i="54"/>
  <c r="I35" i="54"/>
  <c r="I69" i="54"/>
  <c r="I21" i="54"/>
  <c r="I9" i="54"/>
  <c r="I13" i="54"/>
  <c r="I84" i="54"/>
  <c r="I23" i="54"/>
  <c r="I105" i="54"/>
  <c r="I81" i="54"/>
  <c r="I92" i="54"/>
  <c r="I68" i="54"/>
  <c r="I56" i="54"/>
  <c r="I44" i="54"/>
  <c r="I32" i="54"/>
  <c r="I20" i="54"/>
  <c r="I8" i="54"/>
  <c r="I88" i="54"/>
  <c r="I47" i="54"/>
  <c r="I82" i="54"/>
  <c r="I45" i="54"/>
  <c r="I104" i="54"/>
  <c r="I80" i="54"/>
  <c r="I103" i="54"/>
  <c r="I91" i="54"/>
  <c r="I79" i="54"/>
  <c r="I67" i="54"/>
  <c r="I55" i="54"/>
  <c r="I43" i="54"/>
  <c r="I31" i="54"/>
  <c r="I19" i="54"/>
  <c r="I7" i="54"/>
  <c r="I36" i="54"/>
  <c r="I59" i="54"/>
  <c r="I94" i="54"/>
  <c r="I57" i="54"/>
  <c r="I78" i="54"/>
  <c r="I66" i="54"/>
  <c r="I54" i="54"/>
  <c r="I42" i="54"/>
  <c r="I30" i="54"/>
  <c r="I18" i="54"/>
  <c r="I100" i="54"/>
  <c r="I64" i="54"/>
  <c r="I63" i="54"/>
  <c r="I27" i="54"/>
  <c r="I98" i="54"/>
  <c r="I62" i="54"/>
  <c r="I26" i="54"/>
  <c r="I61" i="54"/>
  <c r="I37" i="54"/>
  <c r="I48" i="54"/>
  <c r="I24" i="54"/>
  <c r="I71" i="54"/>
  <c r="I106" i="54"/>
  <c r="I93" i="54"/>
  <c r="I33" i="54"/>
  <c r="I102" i="54"/>
  <c r="I90" i="54"/>
  <c r="I101" i="54"/>
  <c r="I89" i="54"/>
  <c r="I77" i="54"/>
  <c r="I65" i="54"/>
  <c r="I53" i="54"/>
  <c r="I41" i="54"/>
  <c r="I29" i="54"/>
  <c r="I17" i="54"/>
  <c r="I6" i="54"/>
  <c r="M3" i="53"/>
  <c r="F3" i="53" s="1"/>
  <c r="G107" i="53"/>
  <c r="G108" i="53"/>
  <c r="G109" i="53"/>
  <c r="K17" i="53"/>
  <c r="K29" i="53"/>
  <c r="K41" i="53"/>
  <c r="K53" i="53"/>
  <c r="K65" i="53"/>
  <c r="K77" i="53"/>
  <c r="K89" i="53"/>
  <c r="K101" i="53"/>
  <c r="K104" i="53"/>
  <c r="K21" i="53"/>
  <c r="K69" i="53"/>
  <c r="K105" i="53"/>
  <c r="K94" i="53"/>
  <c r="K35" i="53"/>
  <c r="K95" i="53"/>
  <c r="K60" i="53"/>
  <c r="K27" i="53"/>
  <c r="K76" i="53"/>
  <c r="K6" i="53"/>
  <c r="K18" i="53"/>
  <c r="K30" i="53"/>
  <c r="K42" i="53"/>
  <c r="K54" i="53"/>
  <c r="K66" i="53"/>
  <c r="K78" i="53"/>
  <c r="K90" i="53"/>
  <c r="K102" i="53"/>
  <c r="K91" i="53"/>
  <c r="K80" i="53"/>
  <c r="K45" i="53"/>
  <c r="K73" i="53"/>
  <c r="K50" i="53"/>
  <c r="K39" i="53"/>
  <c r="K28" i="53"/>
  <c r="K7" i="53"/>
  <c r="K19" i="53"/>
  <c r="K31" i="53"/>
  <c r="K43" i="53"/>
  <c r="K55" i="53"/>
  <c r="K67" i="53"/>
  <c r="K79" i="53"/>
  <c r="K103" i="53"/>
  <c r="K68" i="53"/>
  <c r="K57" i="53"/>
  <c r="K93" i="53"/>
  <c r="K70" i="53"/>
  <c r="K47" i="53"/>
  <c r="K48" i="53"/>
  <c r="K96" i="53"/>
  <c r="K37" i="53"/>
  <c r="K97" i="53"/>
  <c r="K38" i="53"/>
  <c r="K63" i="53"/>
  <c r="K64" i="53"/>
  <c r="K8" i="53"/>
  <c r="K20" i="53"/>
  <c r="K32" i="53"/>
  <c r="K44" i="53"/>
  <c r="K56" i="53"/>
  <c r="K92" i="53"/>
  <c r="K33" i="53"/>
  <c r="K58" i="53"/>
  <c r="K83" i="53"/>
  <c r="K12" i="53"/>
  <c r="K72" i="53"/>
  <c r="K49" i="53"/>
  <c r="K26" i="53"/>
  <c r="K75" i="53"/>
  <c r="K52" i="53"/>
  <c r="K9" i="53"/>
  <c r="K81" i="53"/>
  <c r="K23" i="53"/>
  <c r="K36" i="53"/>
  <c r="K25" i="53"/>
  <c r="K74" i="53"/>
  <c r="K87" i="53"/>
  <c r="K100" i="53"/>
  <c r="K10" i="53"/>
  <c r="K22" i="53"/>
  <c r="K34" i="53"/>
  <c r="K46" i="53"/>
  <c r="K82" i="53"/>
  <c r="K71" i="53"/>
  <c r="K24" i="53"/>
  <c r="K84" i="53"/>
  <c r="K61" i="53"/>
  <c r="K14" i="53"/>
  <c r="K86" i="53"/>
  <c r="K51" i="53"/>
  <c r="K16" i="53"/>
  <c r="K11" i="53"/>
  <c r="K59" i="53"/>
  <c r="K85" i="53"/>
  <c r="K62" i="53"/>
  <c r="K13" i="53"/>
  <c r="K98" i="53"/>
  <c r="K15" i="53"/>
  <c r="K99" i="53"/>
  <c r="K40" i="53"/>
  <c r="K88" i="53"/>
  <c r="D3" i="51"/>
  <c r="D16" i="19"/>
  <c r="E16" i="19" s="1"/>
  <c r="D15" i="19"/>
  <c r="E15" i="19" s="1"/>
  <c r="D14" i="19"/>
  <c r="E14" i="19" s="1"/>
  <c r="D13" i="19"/>
  <c r="E13" i="19" s="1"/>
  <c r="D12" i="19"/>
  <c r="E12" i="19" s="1"/>
  <c r="D11" i="19"/>
  <c r="E11" i="19" s="1"/>
  <c r="D10" i="19"/>
  <c r="E10" i="19" s="1"/>
  <c r="D9" i="19"/>
  <c r="E9" i="19" s="1"/>
  <c r="D8" i="19"/>
  <c r="E8" i="19" s="1"/>
  <c r="D7" i="19"/>
  <c r="E7" i="19" s="1"/>
  <c r="D6" i="19"/>
  <c r="E6" i="19" s="1"/>
  <c r="D5" i="19"/>
  <c r="E5" i="19" s="1"/>
  <c r="A1" i="19"/>
  <c r="F9" i="45" l="1"/>
  <c r="F8" i="45"/>
  <c r="F7" i="45"/>
  <c r="F6" i="45"/>
  <c r="F5" i="45"/>
  <c r="F9" i="44"/>
  <c r="F8" i="44"/>
  <c r="F7" i="44"/>
  <c r="F6" i="44"/>
  <c r="F5" i="44"/>
  <c r="F9" i="43"/>
  <c r="F8" i="43"/>
  <c r="F7" i="43"/>
  <c r="F6" i="43"/>
  <c r="F5" i="43"/>
  <c r="F9" i="42"/>
  <c r="F8" i="42"/>
  <c r="F7" i="42"/>
  <c r="F6" i="42"/>
  <c r="F5" i="42"/>
  <c r="F9" i="41"/>
  <c r="G9" i="41" s="1"/>
  <c r="F8" i="41"/>
  <c r="G8" i="41" s="1"/>
  <c r="F7" i="41"/>
  <c r="G7" i="41" s="1"/>
  <c r="F6" i="41"/>
  <c r="G6" i="41" s="1"/>
  <c r="F5" i="41"/>
  <c r="D11" i="25"/>
  <c r="E11" i="25" s="1"/>
  <c r="F11" i="25" s="1"/>
  <c r="D12" i="25"/>
  <c r="E12" i="25" s="1"/>
  <c r="F12" i="25" s="1"/>
  <c r="D10" i="25"/>
  <c r="E10" i="25" s="1"/>
  <c r="F10" i="25" s="1"/>
  <c r="C5" i="25"/>
  <c r="I12" i="25"/>
  <c r="J12" i="25" s="1"/>
  <c r="I11" i="25"/>
  <c r="J11" i="25" s="1"/>
  <c r="I10" i="25"/>
  <c r="J10" i="25" s="1"/>
  <c r="C7" i="24"/>
  <c r="C8" i="24"/>
  <c r="C9" i="24"/>
  <c r="C10" i="24"/>
  <c r="C11" i="24"/>
  <c r="C12" i="24"/>
  <c r="C6" i="24"/>
  <c r="C6" i="23"/>
  <c r="F12" i="42" l="1"/>
  <c r="G7" i="42" s="1"/>
  <c r="G6" i="42"/>
  <c r="G11" i="25"/>
  <c r="G12" i="25"/>
  <c r="F12" i="43"/>
  <c r="G6" i="43" s="1"/>
  <c r="K10" i="25"/>
  <c r="L10" i="25" s="1"/>
  <c r="G7" i="43"/>
  <c r="F12" i="45"/>
  <c r="G7" i="45" s="1"/>
  <c r="G5" i="42"/>
  <c r="F12" i="41"/>
  <c r="G5" i="41" s="1"/>
  <c r="F12" i="44"/>
  <c r="G6" i="44" s="1"/>
  <c r="G5" i="45"/>
  <c r="G8" i="44"/>
  <c r="G9" i="44"/>
  <c r="G5" i="44"/>
  <c r="G8" i="43"/>
  <c r="G9" i="43"/>
  <c r="G5" i="43"/>
  <c r="K11" i="25"/>
  <c r="L11" i="25" s="1"/>
  <c r="K12" i="25"/>
  <c r="L12" i="25" s="1"/>
  <c r="B24" i="20"/>
  <c r="B23" i="20"/>
  <c r="B22" i="20"/>
  <c r="B21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B8" i="20"/>
  <c r="B7" i="20"/>
  <c r="B6" i="20"/>
  <c r="B5" i="20"/>
  <c r="B4" i="20"/>
  <c r="B3" i="20"/>
  <c r="G9" i="45" l="1"/>
  <c r="G8" i="45"/>
  <c r="G6" i="45"/>
  <c r="G9" i="42"/>
  <c r="G8" i="42"/>
  <c r="M12" i="25"/>
  <c r="G7" i="44"/>
  <c r="M11" i="25"/>
  <c r="I10" i="15"/>
  <c r="J10" i="15" s="1"/>
  <c r="K10" i="15" s="1"/>
  <c r="L10" i="15" s="1"/>
  <c r="I11" i="15"/>
  <c r="J11" i="15" s="1"/>
  <c r="K11" i="15" s="1"/>
  <c r="L11" i="15" s="1"/>
  <c r="I12" i="15"/>
  <c r="J12" i="15" s="1"/>
  <c r="K12" i="15" s="1"/>
  <c r="L12" i="15" s="1"/>
  <c r="M11" i="15" l="1"/>
  <c r="M12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Easy4Me</author>
  </authors>
  <commentList>
    <comment ref="C4" authorId="0" shapeId="0" xr:uid="{00000000-0006-0000-0500-000001000000}">
      <text>
        <r>
          <rPr>
            <sz val="9"/>
            <color indexed="81"/>
            <rFont val="Tahoma"/>
            <family val="2"/>
          </rPr>
          <t>Wie viele Stunden am Tag leuchtet die Lampe?</t>
        </r>
      </text>
    </comment>
    <comment ref="C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 xml:space="preserve"> Formel:</t>
        </r>
        <r>
          <rPr>
            <sz val="9"/>
            <color indexed="81"/>
            <rFont val="Tahoma"/>
            <family val="2"/>
          </rPr>
          <t xml:space="preserve">
 Betriebsdauer h/Tag * 365</t>
        </r>
      </text>
    </comment>
    <comment ref="E8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 xml:space="preserve">Formel: </t>
        </r>
        <r>
          <rPr>
            <sz val="9"/>
            <color indexed="81"/>
            <rFont val="Tahoma"/>
            <family val="2"/>
          </rPr>
          <t xml:space="preserve">Kilowatt * h/Jahr </t>
        </r>
      </text>
    </comment>
    <comment ref="F8" authorId="0" shapeId="0" xr:uid="{00000000-0006-0000-0500-000004000000}">
      <text>
        <r>
          <rPr>
            <sz val="9"/>
            <color indexed="81"/>
            <rFont val="Tahoma"/>
            <family val="2"/>
          </rPr>
          <t>Energieverbrauch pro Jahr in kWh * Stromkosten pro kWh</t>
        </r>
      </text>
    </comment>
    <comment ref="D9" authorId="0" shapeId="0" xr:uid="{00000000-0006-0000-0500-000006000000}">
      <text>
        <r>
          <rPr>
            <b/>
            <sz val="10"/>
            <color indexed="81"/>
            <rFont val="Tahoma"/>
            <family val="2"/>
          </rPr>
          <t xml:space="preserve">Formel: </t>
        </r>
        <r>
          <rPr>
            <sz val="10"/>
            <color indexed="81"/>
            <rFont val="Tahoma"/>
            <family val="2"/>
          </rPr>
          <t>Watt / 1000</t>
        </r>
      </text>
    </comment>
    <comment ref="G11" authorId="1" shapeId="0" xr:uid="{C1574D88-2D6C-463D-8482-C0A61026ABCA}">
      <text>
        <r>
          <rPr>
            <b/>
            <sz val="9"/>
            <color indexed="81"/>
            <rFont val="Segoe UI"/>
            <family val="2"/>
          </rPr>
          <t>Formel:</t>
        </r>
        <r>
          <rPr>
            <sz val="9"/>
            <color indexed="81"/>
            <rFont val="Segoe UI"/>
            <family val="2"/>
          </rPr>
          <t xml:space="preserve"> Kosten der Glühbirne – Kosten der Halogenbirne.</t>
        </r>
      </text>
    </comment>
    <comment ref="G12" authorId="1" shapeId="0" xr:uid="{BB564963-3885-4F27-8DAA-F71E48F6E470}">
      <text>
        <r>
          <rPr>
            <b/>
            <sz val="9"/>
            <color indexed="81"/>
            <rFont val="Segoe UI"/>
            <family val="2"/>
          </rPr>
          <t>Formel:</t>
        </r>
        <r>
          <rPr>
            <sz val="9"/>
            <color indexed="81"/>
            <rFont val="Segoe UI"/>
            <family val="2"/>
          </rPr>
          <t xml:space="preserve"> Kosten der Glühlampe – Kosten der LED Leuchte.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4" authorId="0" shapeId="0" xr:uid="{F7F55B53-3BF9-4FF5-A5A6-EEAD64990751}">
      <text>
        <r>
          <rPr>
            <sz val="9"/>
            <color indexed="81"/>
            <rFont val="Tahoma"/>
            <family val="2"/>
          </rPr>
          <t>Wie viele Stunden am Tag leuchtet die Lampe?</t>
        </r>
      </text>
    </comment>
    <comment ref="C5" authorId="0" shapeId="0" xr:uid="{004B4006-CAD5-493A-91EC-F486A3F87434}">
      <text>
        <r>
          <rPr>
            <sz val="9"/>
            <color indexed="81"/>
            <rFont val="Tahoma"/>
            <family val="2"/>
          </rPr>
          <t>Betriebsdauer h/Tag * 365</t>
        </r>
      </text>
    </comment>
  </commentList>
</comments>
</file>

<file path=xl/sharedStrings.xml><?xml version="1.0" encoding="utf-8"?>
<sst xmlns="http://schemas.openxmlformats.org/spreadsheetml/2006/main" count="5921" uniqueCount="622">
  <si>
    <t>Vorname</t>
  </si>
  <si>
    <t>PLZ</t>
  </si>
  <si>
    <t>Ort</t>
  </si>
  <si>
    <t>Christine</t>
  </si>
  <si>
    <t>Elisabeth</t>
  </si>
  <si>
    <t>Brigitte</t>
  </si>
  <si>
    <t>Johanna</t>
  </si>
  <si>
    <t>Arnold</t>
  </si>
  <si>
    <t>Graf</t>
  </si>
  <si>
    <t>Huber</t>
  </si>
  <si>
    <t>Summen</t>
  </si>
  <si>
    <t>Kunde</t>
  </si>
  <si>
    <t>Verkaufspreis1</t>
  </si>
  <si>
    <t>Rabatt</t>
  </si>
  <si>
    <t>Verkaufspreis2</t>
  </si>
  <si>
    <t>Gruber</t>
  </si>
  <si>
    <t>1. Quartal</t>
  </si>
  <si>
    <t>2. Quartal</t>
  </si>
  <si>
    <t>3. Quartal</t>
  </si>
  <si>
    <t>4. Quartal</t>
  </si>
  <si>
    <t>Umsätze</t>
  </si>
  <si>
    <t>Maier</t>
  </si>
  <si>
    <t>Holzer</t>
  </si>
  <si>
    <t>Bauer</t>
  </si>
  <si>
    <t>Anteile</t>
  </si>
  <si>
    <t>Adressen</t>
  </si>
  <si>
    <t>Geiger</t>
  </si>
  <si>
    <t>Schmidt</t>
  </si>
  <si>
    <t>Josef</t>
  </si>
  <si>
    <t>Gottfried</t>
  </si>
  <si>
    <t>Spende</t>
  </si>
  <si>
    <t>Danke-Schreiben</t>
  </si>
  <si>
    <t>Wenger</t>
  </si>
  <si>
    <t>Pichler</t>
  </si>
  <si>
    <t>Kunden</t>
  </si>
  <si>
    <t>Schorn</t>
  </si>
  <si>
    <t>Salzburg</t>
  </si>
  <si>
    <t>Christl</t>
  </si>
  <si>
    <t>Lisa</t>
  </si>
  <si>
    <t>Du kannst es hier ausprobieren:</t>
  </si>
  <si>
    <t>Bearbeite die folgenden Arbeitsblätter.</t>
  </si>
  <si>
    <t>Kilowatt (kW)</t>
  </si>
  <si>
    <t>Watt (W)</t>
  </si>
  <si>
    <t>Kosten pro Jahr</t>
  </si>
  <si>
    <t>Energieverbrauch pro Jahr in kWh</t>
  </si>
  <si>
    <t>Leistung</t>
  </si>
  <si>
    <t>Leuchtmittel mit ca. gleicher Helligkeit:</t>
  </si>
  <si>
    <t>Stromkosten pro kWh:</t>
  </si>
  <si>
    <t>in h/Jahr:</t>
  </si>
  <si>
    <t>Betriebsdauer h/Tag:</t>
  </si>
  <si>
    <t>Energieverbrauch und Kosten 
von Leuchtmitteln pro Jahr</t>
  </si>
  <si>
    <t xml:space="preserve"> 60 W Glühlampe</t>
  </si>
  <si>
    <t xml:space="preserve"> 45 W Halogenbirne</t>
  </si>
  <si>
    <t xml:space="preserve"> 10 W LED Leuchte</t>
  </si>
  <si>
    <t xml:space="preserve"> </t>
  </si>
  <si>
    <r>
      <t>E</t>
    </r>
    <r>
      <rPr>
        <b/>
        <sz val="14"/>
        <color indexed="30"/>
        <rFont val="Calibri"/>
        <family val="2"/>
        <scheme val="minor"/>
      </rPr>
      <t>AS</t>
    </r>
    <r>
      <rPr>
        <b/>
        <sz val="14"/>
        <color indexed="24"/>
        <rFont val="Calibri"/>
        <family val="2"/>
        <scheme val="minor"/>
      </rPr>
      <t>Y</t>
    </r>
    <r>
      <rPr>
        <b/>
        <sz val="14"/>
        <color indexed="14"/>
        <rFont val="Calibri"/>
        <family val="2"/>
        <scheme val="minor"/>
      </rPr>
      <t>4</t>
    </r>
    <r>
      <rPr>
        <b/>
        <sz val="14"/>
        <color indexed="52"/>
        <rFont val="Calibri"/>
        <family val="2"/>
        <scheme val="minor"/>
      </rPr>
      <t>M</t>
    </r>
    <r>
      <rPr>
        <b/>
        <sz val="14"/>
        <color indexed="10"/>
        <rFont val="Calibri"/>
        <family val="2"/>
        <scheme val="minor"/>
      </rPr>
      <t>E</t>
    </r>
  </si>
  <si>
    <t>#BEZUG?</t>
  </si>
  <si>
    <t>#WERT?</t>
  </si>
  <si>
    <t>Eine Zelle, auf die sich die Formel bezieht, existiert nicht mehr, weil sie gelöscht wurde.</t>
  </si>
  <si>
    <t>#DIV/0?</t>
  </si>
  <si>
    <t>Die Divison durch 0 kann nicht berechnet werden</t>
  </si>
  <si>
    <t>#NAME?</t>
  </si>
  <si>
    <r>
      <t xml:space="preserve">Eine Formel enthält einen Wert, mit dem Excel nichts anfangen kann: z.B. </t>
    </r>
    <r>
      <rPr>
        <b/>
        <i/>
        <sz val="12"/>
        <color theme="0" tint="-0.249977111117893"/>
        <rFont val="Calibri"/>
        <family val="2"/>
        <scheme val="minor"/>
      </rPr>
      <t>=A4*Preis</t>
    </r>
  </si>
  <si>
    <t>Fehlerursache</t>
  </si>
  <si>
    <t>In einer Formel ist ein Wert, mit dem Excel nicht rechnen kann.</t>
  </si>
  <si>
    <t>Eine Division durch Null ergibt keine Lösung. Man kann nicht durch Null teilen!</t>
  </si>
  <si>
    <t>Die Formel bezieht sich auf eine Zelle, die nicht mehr vorhanden ist.</t>
  </si>
  <si>
    <t>Excel kann kein Ergebnis berechen  - z.B. die Formel enthält einen Text statt einer Zahl.</t>
  </si>
  <si>
    <t>Excel kann aus verschiedenen Gründen kein Ergebnis berechnen.</t>
  </si>
  <si>
    <t>Fehlermeldung</t>
  </si>
  <si>
    <t>Aufgabe:</t>
  </si>
  <si>
    <r>
      <t xml:space="preserve">Eine Formel ergibt eine Fehlermeldung - warum?  </t>
    </r>
    <r>
      <rPr>
        <b/>
        <sz val="14"/>
        <color theme="8" tint="-0.499984740745262"/>
        <rFont val="Calibri"/>
        <family val="2"/>
        <scheme val="minor"/>
      </rPr>
      <t>Wähle aus!</t>
    </r>
  </si>
  <si>
    <r>
      <t xml:space="preserve">Wenn Excel kein Ergebnis berechnen kann, wird eine Fehlermeldung z.B. </t>
    </r>
    <r>
      <rPr>
        <b/>
        <sz val="14"/>
        <rFont val="Calibri"/>
        <family val="2"/>
        <scheme val="minor"/>
      </rPr>
      <t>#WERT?</t>
    </r>
    <r>
      <rPr>
        <sz val="14"/>
        <rFont val="Calibri"/>
        <family val="2"/>
        <scheme val="minor"/>
      </rPr>
      <t xml:space="preserve"> Oder </t>
    </r>
    <r>
      <rPr>
        <b/>
        <sz val="14"/>
        <rFont val="Calibri"/>
        <family val="2"/>
        <scheme val="minor"/>
      </rPr>
      <t>#BEZUG?</t>
    </r>
    <r>
      <rPr>
        <sz val="14"/>
        <rFont val="Calibri"/>
        <family val="2"/>
        <scheme val="minor"/>
      </rPr>
      <t xml:space="preserve"> angezeigt.
Diese Fehlermeldung liefert Hinweise, woran es liegen könnte!</t>
    </r>
  </si>
  <si>
    <r>
      <t xml:space="preserve">Wenn das Ergebnis richtig ist, bekommt die Zelle einen </t>
    </r>
    <r>
      <rPr>
        <b/>
        <sz val="12"/>
        <color theme="1" tint="0.249977111117893"/>
        <rFont val="Calibri"/>
        <family val="2"/>
        <scheme val="minor"/>
      </rPr>
      <t>grünen Hintergrund!</t>
    </r>
  </si>
  <si>
    <t>Familienname</t>
  </si>
  <si>
    <t>Geburtsdatum</t>
  </si>
  <si>
    <t>Straße</t>
  </si>
  <si>
    <t>Gedik</t>
  </si>
  <si>
    <t>Luca-Andreas</t>
  </si>
  <si>
    <t>Innsbrucker Bundesstraße 40</t>
  </si>
  <si>
    <t>Hamo</t>
  </si>
  <si>
    <t>Noah</t>
  </si>
  <si>
    <t>Innsbrucker Bundesstraße 28</t>
  </si>
  <si>
    <t>Obertrum am See</t>
  </si>
  <si>
    <t>Lienbacher</t>
  </si>
  <si>
    <t>Sarah</t>
  </si>
  <si>
    <t>Alois-Stockinger-Straße 10</t>
  </si>
  <si>
    <t>Atzing</t>
  </si>
  <si>
    <t>Ramos Abad</t>
  </si>
  <si>
    <t>Jakob</t>
  </si>
  <si>
    <t>Julius-Welser-Straße 5</t>
  </si>
  <si>
    <t>Maishofen</t>
  </si>
  <si>
    <t>Verosta</t>
  </si>
  <si>
    <t>Anika</t>
  </si>
  <si>
    <t>Innsbrucker Bundesstraße 120</t>
  </si>
  <si>
    <t>Djikezi</t>
  </si>
  <si>
    <t>Andrea</t>
  </si>
  <si>
    <t>Rosengasse 55</t>
  </si>
  <si>
    <t>Feuerstein</t>
  </si>
  <si>
    <t>Alexander</t>
  </si>
  <si>
    <t>Herrengasse 122</t>
  </si>
  <si>
    <t>Hallein</t>
  </si>
  <si>
    <t>Gigic</t>
  </si>
  <si>
    <t>Victoria</t>
  </si>
  <si>
    <t>Haslauer</t>
  </si>
  <si>
    <t>Gabriel</t>
  </si>
  <si>
    <t>Karl-Adrian-Straße 12</t>
  </si>
  <si>
    <t>Zell am See</t>
  </si>
  <si>
    <t>Nguyen</t>
  </si>
  <si>
    <t>Janine</t>
  </si>
  <si>
    <t>Zaunergasse 24</t>
  </si>
  <si>
    <t>Noll</t>
  </si>
  <si>
    <t>Lukas</t>
  </si>
  <si>
    <t>Zaunergasse 21</t>
  </si>
  <si>
    <t>Ebenau</t>
  </si>
  <si>
    <t>Özkal</t>
  </si>
  <si>
    <t>Isabella</t>
  </si>
  <si>
    <t>Teisenberggasse 55b</t>
  </si>
  <si>
    <t>Petric</t>
  </si>
  <si>
    <t>Alisa</t>
  </si>
  <si>
    <t>Kuenburgstraße 5</t>
  </si>
  <si>
    <t>Salihovic</t>
  </si>
  <si>
    <t>Nina</t>
  </si>
  <si>
    <t>Zaunergasse 57</t>
  </si>
  <si>
    <t>Yesilkaya</t>
  </si>
  <si>
    <t>Innsbrucker Bundesstraße 43143</t>
  </si>
  <si>
    <t>Zeiler</t>
  </si>
  <si>
    <t>Luca</t>
  </si>
  <si>
    <t>Bayernstraße 46A</t>
  </si>
  <si>
    <t>Bad Hofgastein</t>
  </si>
  <si>
    <t>Bas</t>
  </si>
  <si>
    <t>Felix</t>
  </si>
  <si>
    <t>Richard-Knoller-Straße 57</t>
  </si>
  <si>
    <t>Dörfler</t>
  </si>
  <si>
    <t>Bernhard</t>
  </si>
  <si>
    <t>Ignaz-Harrer-Straße 20</t>
  </si>
  <si>
    <t>Faistenau</t>
  </si>
  <si>
    <t>Eiglsperger</t>
  </si>
  <si>
    <t>Annalena</t>
  </si>
  <si>
    <t>Ignaz-Harrer-Straße 128</t>
  </si>
  <si>
    <t>Bad Ischl</t>
  </si>
  <si>
    <t>Haiml</t>
  </si>
  <si>
    <t>Richard-Knoller-Straße 43287</t>
  </si>
  <si>
    <t>Hemetsberger</t>
  </si>
  <si>
    <t>Angelina</t>
  </si>
  <si>
    <t>Moosstraße 122</t>
  </si>
  <si>
    <t>Hoxha</t>
  </si>
  <si>
    <t>Aylin</t>
  </si>
  <si>
    <t>Leonh.-v.-Keutschach-Str. 25</t>
  </si>
  <si>
    <t>Fuschl am See</t>
  </si>
  <si>
    <t>Isleyen</t>
  </si>
  <si>
    <t>Zaunergasse 27</t>
  </si>
  <si>
    <t>Klogger</t>
  </si>
  <si>
    <t>Dario</t>
  </si>
  <si>
    <t>Inge-Morath-Platz 55</t>
  </si>
  <si>
    <t>Flachau</t>
  </si>
  <si>
    <t>Köck</t>
  </si>
  <si>
    <t>Leo</t>
  </si>
  <si>
    <t>Lehener Straße 18</t>
  </si>
  <si>
    <t>Annaberg-Lungötz</t>
  </si>
  <si>
    <t>Kropf</t>
  </si>
  <si>
    <t>Innsbrucker Bundesstraße 65</t>
  </si>
  <si>
    <t>Seekirchen am Wallersee</t>
  </si>
  <si>
    <t>Linhart</t>
  </si>
  <si>
    <t>Innsbrucker Bundesstraße 81</t>
  </si>
  <si>
    <t>Tabellenformatvorlage wählen:</t>
  </si>
  <si>
    <t>+</t>
  </si>
  <si>
    <t>x</t>
  </si>
  <si>
    <t>y</t>
  </si>
  <si>
    <t>Datentabelle</t>
  </si>
  <si>
    <t>Aufgaben:</t>
  </si>
  <si>
    <t>Wien</t>
  </si>
  <si>
    <t>Anzahl:</t>
  </si>
  <si>
    <t>Mittelwert:</t>
  </si>
  <si>
    <t>Ober</t>
  </si>
  <si>
    <t>Domweg 4</t>
  </si>
  <si>
    <t>Summe:</t>
  </si>
  <si>
    <t>Zusammenfassende Übungen, Teil 2</t>
  </si>
  <si>
    <t>Zuwachs jedes Monat</t>
  </si>
  <si>
    <t>Zuwachs in Prozent</t>
  </si>
  <si>
    <t>Jänner</t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</si>
  <si>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</si>
  <si>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</si>
  <si>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</si>
  <si>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</si>
  <si>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</si>
  <si>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</si>
  <si>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</si>
  <si>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</si>
  <si>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</si>
  <si>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</si>
  <si>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</si>
  <si>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r>
      <t xml:space="preserve">Radfahren: Trend zum Radfahren durch Corona beschleunigt
</t>
    </r>
    <r>
      <rPr>
        <b/>
        <sz val="8"/>
        <color theme="1" tint="0.499984740745262"/>
        <rFont val="Cambria"/>
        <family val="1"/>
        <scheme val="major"/>
      </rPr>
      <t>Quelle: fahrradwien.at</t>
    </r>
  </si>
  <si>
    <t xml:space="preserve"> &lt;- gib hier die Summe ein!</t>
  </si>
  <si>
    <t>Rabatt berechnen</t>
  </si>
  <si>
    <t>So viel erspare ich mir pro Jahr im Vergleich zu einer Glühlampe!</t>
  </si>
  <si>
    <t>Gut zu wissen!</t>
  </si>
  <si>
    <t>Glühlampen verbrauchen sehr viel Strom, da sie nur etwa 5 % der Energie in Licht umwandeln. 
Die restliche Energie geht als Wärme verloren! 
Auch die Lebensdauer einer Glühbirne ist mit etwa 1000 Stunden recht kurz.</t>
  </si>
  <si>
    <t xml:space="preserve">LEDs haben eine Lebensdauer von 15.000 bis 50.000 Stunden! </t>
  </si>
  <si>
    <t xml:space="preserve">LEDs sind viel sparsamer als Glübirnen und benötigen bis zu 90 % weniger Strom, um die gleiche Helligkeit zu erzeugen. </t>
  </si>
  <si>
    <t>Die EU hat daher stromsparende Leuchtmittel wie Energiesparlampen und LEDs eingeführt und Glühlampen schrittweise ab 2009 verboten, um den Energieverbrauch und die CO?-Emissionen zu reduzieren.</t>
  </si>
  <si>
    <t>Lösungsvorschlag</t>
  </si>
  <si>
    <r>
      <t xml:space="preserve">So viel erspare ich mir pro Jahr im Vergleich zu </t>
    </r>
    <r>
      <rPr>
        <b/>
        <sz val="11"/>
        <color theme="1"/>
        <rFont val="Calibri"/>
        <family val="2"/>
        <scheme val="minor"/>
      </rPr>
      <t>einer</t>
    </r>
    <r>
      <rPr>
        <sz val="11"/>
        <color theme="1"/>
        <rFont val="Calibri"/>
        <family val="2"/>
        <scheme val="minor"/>
      </rPr>
      <t xml:space="preserve"> Glühlampe! </t>
    </r>
  </si>
  <si>
    <t>Kollig</t>
  </si>
  <si>
    <t>Breischer Weg 132</t>
  </si>
  <si>
    <t>Mike</t>
  </si>
  <si>
    <t>Herr</t>
  </si>
  <si>
    <t>Denkendorf</t>
  </si>
  <si>
    <t>Oberseifener Straße 81</t>
  </si>
  <si>
    <t>Brauckmann</t>
  </si>
  <si>
    <t>Margrit</t>
  </si>
  <si>
    <t>Frau</t>
  </si>
  <si>
    <t>Veelböken</t>
  </si>
  <si>
    <t>Zum Weißen Stein 22</t>
  </si>
  <si>
    <t>Brügge</t>
  </si>
  <si>
    <t>Landolf</t>
  </si>
  <si>
    <t>Müllenbach</t>
  </si>
  <si>
    <t>Im Spessart 188</t>
  </si>
  <si>
    <t>Schormann</t>
  </si>
  <si>
    <t>Gundela</t>
  </si>
  <si>
    <t>Kattendorf</t>
  </si>
  <si>
    <t>Heidelberger Landstraße 124</t>
  </si>
  <si>
    <t>Koßmann</t>
  </si>
  <si>
    <t>Louise</t>
  </si>
  <si>
    <t>Kiebitzreihe</t>
  </si>
  <si>
    <t>Moselstraße 83</t>
  </si>
  <si>
    <t>Matthäi</t>
  </si>
  <si>
    <t>Raphael</t>
  </si>
  <si>
    <t>Hochborn</t>
  </si>
  <si>
    <t>Brachelener Straße 140</t>
  </si>
  <si>
    <t>Rieser</t>
  </si>
  <si>
    <t>Tino</t>
  </si>
  <si>
    <t>Wiesbaden</t>
  </si>
  <si>
    <t>Im Kalk 20</t>
  </si>
  <si>
    <t>Dyck</t>
  </si>
  <si>
    <t>Annekathrin</t>
  </si>
  <si>
    <t>Bergkamen</t>
  </si>
  <si>
    <t>Grenzweg 34</t>
  </si>
  <si>
    <t>Püschel</t>
  </si>
  <si>
    <t>Inka</t>
  </si>
  <si>
    <t>Rorodt</t>
  </si>
  <si>
    <t>Viedelstraße 151</t>
  </si>
  <si>
    <t>Schönknecht</t>
  </si>
  <si>
    <t>Goldina</t>
  </si>
  <si>
    <t>k.A.</t>
  </si>
  <si>
    <t>Neubulach</t>
  </si>
  <si>
    <t>Ludgerusstraße 146</t>
  </si>
  <si>
    <t>Heidler</t>
  </si>
  <si>
    <t>Willibald</t>
  </si>
  <si>
    <t>Trier</t>
  </si>
  <si>
    <t>Kleinwehrhagen 159</t>
  </si>
  <si>
    <t>Maierhofer</t>
  </si>
  <si>
    <t>Kimberly</t>
  </si>
  <si>
    <t>Gilzem</t>
  </si>
  <si>
    <t>Weidenfeld 120</t>
  </si>
  <si>
    <t>Alm</t>
  </si>
  <si>
    <t>Cedrik</t>
  </si>
  <si>
    <t>Großwallstadt</t>
  </si>
  <si>
    <t>Amandus-Schütt-Straße 2</t>
  </si>
  <si>
    <t>Kluger</t>
  </si>
  <si>
    <t>Seelitz</t>
  </si>
  <si>
    <t>Georg-Nellius-Weg 73</t>
  </si>
  <si>
    <t>Clarke</t>
  </si>
  <si>
    <t>Cord</t>
  </si>
  <si>
    <t>Zerf</t>
  </si>
  <si>
    <t>Wehrholzstraße 181</t>
  </si>
  <si>
    <t>Dreßen</t>
  </si>
  <si>
    <t>Reginbert</t>
  </si>
  <si>
    <t>Braubach</t>
  </si>
  <si>
    <t>Auf der Schwarz 139</t>
  </si>
  <si>
    <t>Giehl</t>
  </si>
  <si>
    <t>Birke</t>
  </si>
  <si>
    <t>Goldenstedt</t>
  </si>
  <si>
    <t>Kondstraße 168</t>
  </si>
  <si>
    <t>Martinez</t>
  </si>
  <si>
    <t>Kunigunde</t>
  </si>
  <si>
    <t>Bassum</t>
  </si>
  <si>
    <t>Bremen 71</t>
  </si>
  <si>
    <t>Weitzel</t>
  </si>
  <si>
    <t>Lucy</t>
  </si>
  <si>
    <t>Stade</t>
  </si>
  <si>
    <t>Joachimstraße 55</t>
  </si>
  <si>
    <t>Lucht</t>
  </si>
  <si>
    <t>Wulf</t>
  </si>
  <si>
    <t>Pittenbach</t>
  </si>
  <si>
    <t>Matthias-Claudius-Straße 162</t>
  </si>
  <si>
    <t>Tetzlaff</t>
  </si>
  <si>
    <t>Joerg</t>
  </si>
  <si>
    <t>Steinfurt</t>
  </si>
  <si>
    <t>Im Kantelacker 43</t>
  </si>
  <si>
    <t>Wehrmann</t>
  </si>
  <si>
    <t>Rechterfeld</t>
  </si>
  <si>
    <t>Heidehügel 175</t>
  </si>
  <si>
    <t>Geiss</t>
  </si>
  <si>
    <t>Bernhart</t>
  </si>
  <si>
    <t>Stadland</t>
  </si>
  <si>
    <t>Meerstraße 2</t>
  </si>
  <si>
    <t>Gans</t>
  </si>
  <si>
    <t>Chantalle</t>
  </si>
  <si>
    <t>Witzenhausen</t>
  </si>
  <si>
    <t>Pfarrstraße 19</t>
  </si>
  <si>
    <t>Wellbrock</t>
  </si>
  <si>
    <t>Frohlinde</t>
  </si>
  <si>
    <t>Belgweiler</t>
  </si>
  <si>
    <t>Oelbergstraße 32</t>
  </si>
  <si>
    <t>Gerdhilde</t>
  </si>
  <si>
    <t>Haag an der Amper</t>
  </si>
  <si>
    <t>Zum Heidentempel 82</t>
  </si>
  <si>
    <t>Lay</t>
  </si>
  <si>
    <t>Traudlinde</t>
  </si>
  <si>
    <t>Walzbachtal</t>
  </si>
  <si>
    <t>Wessumer Straße 11</t>
  </si>
  <si>
    <t>Dohmen</t>
  </si>
  <si>
    <t>Notburg</t>
  </si>
  <si>
    <t>Lemförde</t>
  </si>
  <si>
    <t>Recklinghauser Straße 200</t>
  </si>
  <si>
    <t>Behn</t>
  </si>
  <si>
    <t>Kati</t>
  </si>
  <si>
    <t>Höchstadt an der Aisch</t>
  </si>
  <si>
    <t>Temming 3</t>
  </si>
  <si>
    <t>Liesegang</t>
  </si>
  <si>
    <t>Helga</t>
  </si>
  <si>
    <t>Hallschlag</t>
  </si>
  <si>
    <t>Südhang 170</t>
  </si>
  <si>
    <t>Veith</t>
  </si>
  <si>
    <t>Veronica</t>
  </si>
  <si>
    <t>Neunkirchen</t>
  </si>
  <si>
    <t>Alte Stroth 105</t>
  </si>
  <si>
    <t>Stone</t>
  </si>
  <si>
    <t>Milan</t>
  </si>
  <si>
    <t>Ratshausen</t>
  </si>
  <si>
    <t>Berchemallee 81</t>
  </si>
  <si>
    <t>Bunte</t>
  </si>
  <si>
    <t>Stefan</t>
  </si>
  <si>
    <t>Breidenbach</t>
  </si>
  <si>
    <t>Auf dem Härdtchen 180</t>
  </si>
  <si>
    <t>Töllner</t>
  </si>
  <si>
    <t>Christiana</t>
  </si>
  <si>
    <t>Sugenheim</t>
  </si>
  <si>
    <t>Pfalzdorfer Straße 47</t>
  </si>
  <si>
    <t>Schmeling</t>
  </si>
  <si>
    <t>Barnabas</t>
  </si>
  <si>
    <t>Halsbach</t>
  </si>
  <si>
    <t>Brölstraße 88</t>
  </si>
  <si>
    <t>Brendler</t>
  </si>
  <si>
    <t>Edelgard</t>
  </si>
  <si>
    <t>Essingen</t>
  </si>
  <si>
    <t>Brigittenweg 122</t>
  </si>
  <si>
    <t>Haubold</t>
  </si>
  <si>
    <t>Grete</t>
  </si>
  <si>
    <t>Dießen am Ammersee</t>
  </si>
  <si>
    <t>Leingen 7</t>
  </si>
  <si>
    <t>Anne</t>
  </si>
  <si>
    <t>Gondelsheim</t>
  </si>
  <si>
    <t>Mühlenhardtstraße 64</t>
  </si>
  <si>
    <t>Stenzel</t>
  </si>
  <si>
    <t>Markward</t>
  </si>
  <si>
    <t>Usingen</t>
  </si>
  <si>
    <t>Kluksborn 136</t>
  </si>
  <si>
    <t>Karle</t>
  </si>
  <si>
    <t>Friedemann</t>
  </si>
  <si>
    <t>Witten</t>
  </si>
  <si>
    <t>Harrenscheid 44</t>
  </si>
  <si>
    <t>Wever</t>
  </si>
  <si>
    <t>Maren</t>
  </si>
  <si>
    <t>Uhldingen</t>
  </si>
  <si>
    <t>Krähenbergstraße 186</t>
  </si>
  <si>
    <t>Grimm</t>
  </si>
  <si>
    <t>Lieselotte</t>
  </si>
  <si>
    <t>Sengerich</t>
  </si>
  <si>
    <t>Mobilheimpark 79</t>
  </si>
  <si>
    <t>Kanne</t>
  </si>
  <si>
    <t>Eik</t>
  </si>
  <si>
    <t>Leipzig</t>
  </si>
  <si>
    <t>Am Kirchholz 147</t>
  </si>
  <si>
    <t>Derks</t>
  </si>
  <si>
    <t>Wendemar</t>
  </si>
  <si>
    <t>Winterbach</t>
  </si>
  <si>
    <t>Stevern 167</t>
  </si>
  <si>
    <t>Dähn</t>
  </si>
  <si>
    <t>Runfried</t>
  </si>
  <si>
    <t>Löchgau</t>
  </si>
  <si>
    <t>Hansemannstraße 25</t>
  </si>
  <si>
    <t>Nikolic</t>
  </si>
  <si>
    <t>Fabiane</t>
  </si>
  <si>
    <t>Berod</t>
  </si>
  <si>
    <t>Wittersbachstraße 72</t>
  </si>
  <si>
    <t>Gumpert</t>
  </si>
  <si>
    <t>Neuhemsbach</t>
  </si>
  <si>
    <t>Hainstraße 115</t>
  </si>
  <si>
    <t>Ripke</t>
  </si>
  <si>
    <t>Herger</t>
  </si>
  <si>
    <t>Erzhausen</t>
  </si>
  <si>
    <t>Unterm Eberg 194</t>
  </si>
  <si>
    <t>Bowers</t>
  </si>
  <si>
    <t>Herrmann</t>
  </si>
  <si>
    <t>Mandelbachtal</t>
  </si>
  <si>
    <t>Johann-von-der-Recke-Straße 40</t>
  </si>
  <si>
    <t>Lips</t>
  </si>
  <si>
    <t>Hannah</t>
  </si>
  <si>
    <t>Kudensee</t>
  </si>
  <si>
    <t>Buschmühlenweg 169</t>
  </si>
  <si>
    <t>Paech</t>
  </si>
  <si>
    <t>Emmerich</t>
  </si>
  <si>
    <t>Mitteleschenbach</t>
  </si>
  <si>
    <t>Sandstraße 37</t>
  </si>
  <si>
    <t>Loose</t>
  </si>
  <si>
    <t>Constanze</t>
  </si>
  <si>
    <t>Baden-Baden</t>
  </si>
  <si>
    <t>Tönisvorster Straße 174</t>
  </si>
  <si>
    <t>Menn</t>
  </si>
  <si>
    <t>Thomas</t>
  </si>
  <si>
    <t>Dernbach</t>
  </si>
  <si>
    <t>Zugspitzstraße 74</t>
  </si>
  <si>
    <t>Heyo</t>
  </si>
  <si>
    <t>Braunschweig</t>
  </si>
  <si>
    <t>Burgwiese 130</t>
  </si>
  <si>
    <t>Irrgang</t>
  </si>
  <si>
    <t>German</t>
  </si>
  <si>
    <t>Altdorf</t>
  </si>
  <si>
    <t>Meerstraße 161</t>
  </si>
  <si>
    <t>Kähler</t>
  </si>
  <si>
    <t>Dietwalt</t>
  </si>
  <si>
    <t>Sixtus</t>
  </si>
  <si>
    <t>Westertimke</t>
  </si>
  <si>
    <t>Ringstraße 171</t>
  </si>
  <si>
    <t>Singler</t>
  </si>
  <si>
    <t>Luitpold</t>
  </si>
  <si>
    <t>Ringgau</t>
  </si>
  <si>
    <t>Bövingen 127a</t>
  </si>
  <si>
    <t>Nürnberg</t>
  </si>
  <si>
    <t>Burghart</t>
  </si>
  <si>
    <t>Giesensdorf</t>
  </si>
  <si>
    <t>Vereinsstraße 96</t>
  </si>
  <si>
    <t>Steenbock</t>
  </si>
  <si>
    <t>Swen</t>
  </si>
  <si>
    <t>Pentling</t>
  </si>
  <si>
    <t>Richthofenstraße 105</t>
  </si>
  <si>
    <t>Jentzsch</t>
  </si>
  <si>
    <t>Rosegunde</t>
  </si>
  <si>
    <t>Spirkelbach</t>
  </si>
  <si>
    <t>Steinacker Straße 73</t>
  </si>
  <si>
    <t>Haas</t>
  </si>
  <si>
    <t>Annelie</t>
  </si>
  <si>
    <t>Bekond</t>
  </si>
  <si>
    <t>Hilberather Straße 165</t>
  </si>
  <si>
    <t>Santiago</t>
  </si>
  <si>
    <t>Herlind</t>
  </si>
  <si>
    <t>Gleisweiler</t>
  </si>
  <si>
    <t>Hildebrandtstraße 29</t>
  </si>
  <si>
    <t>Hertrich</t>
  </si>
  <si>
    <t>Meinrad</t>
  </si>
  <si>
    <t>Morsum</t>
  </si>
  <si>
    <t>Sonnenau 109</t>
  </si>
  <si>
    <t>Trappe</t>
  </si>
  <si>
    <t>Irmhilde</t>
  </si>
  <si>
    <t>Dorstadt</t>
  </si>
  <si>
    <t>Margaretenhöhe 29</t>
  </si>
  <si>
    <t>Fortmann</t>
  </si>
  <si>
    <t>Brigitta</t>
  </si>
  <si>
    <t>Wetzlar</t>
  </si>
  <si>
    <t>Epscheider Straße 106</t>
  </si>
  <si>
    <t>Hain</t>
  </si>
  <si>
    <t>Annelotte</t>
  </si>
  <si>
    <t>Oberirsen</t>
  </si>
  <si>
    <t>In der Stehle 188</t>
  </si>
  <si>
    <t>Komm</t>
  </si>
  <si>
    <t>Rosegret</t>
  </si>
  <si>
    <t>Hamdorf</t>
  </si>
  <si>
    <t>Im Browelt 85</t>
  </si>
  <si>
    <t>Matthews</t>
  </si>
  <si>
    <t>Gangolf</t>
  </si>
  <si>
    <t>Mölsheim</t>
  </si>
  <si>
    <t>Von-Waldthausen-Straße 186</t>
  </si>
  <si>
    <t>Gundlach</t>
  </si>
  <si>
    <t>Kord</t>
  </si>
  <si>
    <t>Quickborn</t>
  </si>
  <si>
    <t>Uelzener Straße 38</t>
  </si>
  <si>
    <t>Reiß</t>
  </si>
  <si>
    <t>Annebärbel</t>
  </si>
  <si>
    <t>Volkmannsdorf</t>
  </si>
  <si>
    <t>Daimlerstraße 14</t>
  </si>
  <si>
    <t>Schönberg</t>
  </si>
  <si>
    <t>Liesel</t>
  </si>
  <si>
    <t>Bergweiler</t>
  </si>
  <si>
    <t>Hacklenburg 148</t>
  </si>
  <si>
    <t>Coban</t>
  </si>
  <si>
    <t>Sylke</t>
  </si>
  <si>
    <t>Loit</t>
  </si>
  <si>
    <t>Schweizertalstraße 67</t>
  </si>
  <si>
    <t>Krach</t>
  </si>
  <si>
    <t>Wilstedt</t>
  </si>
  <si>
    <t>Klausstraße 54</t>
  </si>
  <si>
    <t>Michalek</t>
  </si>
  <si>
    <t>Joseph</t>
  </si>
  <si>
    <t>Kirchlinteln</t>
  </si>
  <si>
    <t>Lenaustraße 188</t>
  </si>
  <si>
    <t>Gramlich</t>
  </si>
  <si>
    <t>Ernzen</t>
  </si>
  <si>
    <t>Kösliner Straße 185</t>
  </si>
  <si>
    <t>Wölfle</t>
  </si>
  <si>
    <t>Utto</t>
  </si>
  <si>
    <t>Misselberg</t>
  </si>
  <si>
    <t>Sülztalstraße 153</t>
  </si>
  <si>
    <t>Ammon</t>
  </si>
  <si>
    <t>Rico</t>
  </si>
  <si>
    <t>Söhlde</t>
  </si>
  <si>
    <t>Altenhofer Weg 152</t>
  </si>
  <si>
    <t>Deckert</t>
  </si>
  <si>
    <t>Christward</t>
  </si>
  <si>
    <t>Retterath</t>
  </si>
  <si>
    <t>Selstener Straße 12</t>
  </si>
  <si>
    <t>Baas</t>
  </si>
  <si>
    <t>Mareen</t>
  </si>
  <si>
    <t>Hardegsen</t>
  </si>
  <si>
    <t>Ladenstraße 72</t>
  </si>
  <si>
    <t>Schlotterbeck</t>
  </si>
  <si>
    <t>Elrike</t>
  </si>
  <si>
    <t>Schorfheide</t>
  </si>
  <si>
    <t>An der Landstraße 171</t>
  </si>
  <si>
    <t>Allendorf</t>
  </si>
  <si>
    <t>Gerlach</t>
  </si>
  <si>
    <t>Schönteichen</t>
  </si>
  <si>
    <t>Am Bach 10</t>
  </si>
  <si>
    <t>Röver</t>
  </si>
  <si>
    <t>Manhard</t>
  </si>
  <si>
    <t>Schindhard</t>
  </si>
  <si>
    <t>Büchel 96</t>
  </si>
  <si>
    <t>Reul</t>
  </si>
  <si>
    <t>Wennemar</t>
  </si>
  <si>
    <t>Niedert</t>
  </si>
  <si>
    <t>Raderbroich 13</t>
  </si>
  <si>
    <t>Ohliger</t>
  </si>
  <si>
    <t>Benediktus</t>
  </si>
  <si>
    <t>Wiesenbach</t>
  </si>
  <si>
    <t>Auf Aderich 31</t>
  </si>
  <si>
    <t>Stoffel</t>
  </si>
  <si>
    <t>Gusti</t>
  </si>
  <si>
    <t>Pleidelsheim</t>
  </si>
  <si>
    <t>Anton-Bruckner-Straße 52</t>
  </si>
  <si>
    <t>Stenglein</t>
  </si>
  <si>
    <t>Annakatrin</t>
  </si>
  <si>
    <t>Stadt</t>
  </si>
  <si>
    <t>Nachname</t>
  </si>
  <si>
    <t>Anrede</t>
  </si>
  <si>
    <r>
      <rPr>
        <b/>
        <sz val="15"/>
        <color rgb="FFED4C05"/>
        <rFont val="Calibri"/>
        <family val="2"/>
      </rPr>
      <t xml:space="preserve">→ </t>
    </r>
    <r>
      <rPr>
        <sz val="14"/>
        <color theme="3"/>
        <rFont val="Calibri"/>
        <family val="2"/>
      </rPr>
      <t>Verwende für die Spalten A bis H die optimale Breite!</t>
    </r>
  </si>
  <si>
    <t>Waiblingen</t>
  </si>
  <si>
    <t>Im Sundern 117</t>
  </si>
  <si>
    <t>Mertes</t>
  </si>
  <si>
    <t>Ingfried</t>
  </si>
  <si>
    <t>Wolfertschwenden</t>
  </si>
  <si>
    <t>Ferdinand-Schmitz-Straße 95</t>
  </si>
  <si>
    <t>Lehne</t>
  </si>
  <si>
    <t>Radevormwald</t>
  </si>
  <si>
    <t>Strodeweg 107</t>
  </si>
  <si>
    <t>Vargas</t>
  </si>
  <si>
    <t>Böhme</t>
  </si>
  <si>
    <t>Findlingsstraße 65</t>
  </si>
  <si>
    <t>Steitz</t>
  </si>
  <si>
    <t>Urte</t>
  </si>
  <si>
    <t>Löllbach</t>
  </si>
  <si>
    <t>Hagenstraße 45</t>
  </si>
  <si>
    <t>Behrendt</t>
  </si>
  <si>
    <t>Sylvius</t>
  </si>
  <si>
    <t>Duisburg</t>
  </si>
  <si>
    <t>Auf der Komm 151</t>
  </si>
  <si>
    <t>Koltermann</t>
  </si>
  <si>
    <t>Mona</t>
  </si>
  <si>
    <t>Niederraden</t>
  </si>
  <si>
    <t>Kreuzkirchstraße 74 b</t>
  </si>
  <si>
    <t>Schaffner</t>
  </si>
  <si>
    <t>Jobst</t>
  </si>
  <si>
    <t>Offenbach am Main</t>
  </si>
  <si>
    <t>Rom 126</t>
  </si>
  <si>
    <t>Gessner</t>
  </si>
  <si>
    <t>Just</t>
  </si>
  <si>
    <t>Xanten</t>
  </si>
  <si>
    <t>Recklinghauser Straße 13</t>
  </si>
  <si>
    <t>Vieth</t>
  </si>
  <si>
    <t>Urta</t>
  </si>
  <si>
    <t>Fürfeld</t>
  </si>
  <si>
    <t>Sandstraße 109</t>
  </si>
  <si>
    <t>Pastor</t>
  </si>
  <si>
    <t>Margolf</t>
  </si>
  <si>
    <t>Mehrstetten</t>
  </si>
  <si>
    <t>Stöteroggestraße 174</t>
  </si>
  <si>
    <t>Ates</t>
  </si>
  <si>
    <t>Cordelia</t>
  </si>
  <si>
    <t>Baunatal</t>
  </si>
  <si>
    <t>Freiheitsring 60</t>
  </si>
  <si>
    <t>Bongard</t>
  </si>
  <si>
    <t>Kirchenarnbach</t>
  </si>
  <si>
    <t>Bodenstraße 42</t>
  </si>
  <si>
    <t>Naundorf</t>
  </si>
  <si>
    <t>Elfgund</t>
  </si>
  <si>
    <r>
      <rPr>
        <b/>
        <sz val="15"/>
        <color rgb="FFED4C05"/>
        <rFont val="Calibri"/>
        <family val="2"/>
      </rPr>
      <t xml:space="preserve">→ </t>
    </r>
    <r>
      <rPr>
        <sz val="14"/>
        <color theme="3"/>
        <rFont val="Calibri"/>
        <family val="2"/>
      </rPr>
      <t xml:space="preserve">Weise der Zelle </t>
    </r>
    <r>
      <rPr>
        <b/>
        <sz val="14"/>
        <color theme="3"/>
        <rFont val="Calibri"/>
        <family val="2"/>
      </rPr>
      <t>H5</t>
    </r>
    <r>
      <rPr>
        <sz val="14"/>
        <color theme="3"/>
        <rFont val="Calibri"/>
        <family val="2"/>
      </rPr>
      <t xml:space="preserve"> einen Textumbruch zu!</t>
    </r>
  </si>
  <si>
    <r>
      <rPr>
        <b/>
        <sz val="15"/>
        <color rgb="FFED4C05"/>
        <rFont val="Calibri"/>
        <family val="2"/>
      </rPr>
      <t xml:space="preserve">→ </t>
    </r>
    <r>
      <rPr>
        <sz val="14"/>
        <color theme="3"/>
        <rFont val="Calibri"/>
        <family val="2"/>
      </rPr>
      <t xml:space="preserve">Ersetze bei den zwei Personen mit Nachnamen </t>
    </r>
    <r>
      <rPr>
        <b/>
        <sz val="14"/>
        <color theme="3"/>
        <rFont val="Calibri"/>
        <family val="2"/>
      </rPr>
      <t>Geiger</t>
    </r>
    <r>
      <rPr>
        <sz val="14"/>
        <color theme="3"/>
        <rFont val="Calibri"/>
        <family val="2"/>
      </rPr>
      <t xml:space="preserve"> den Nachnamen mit </t>
    </r>
    <r>
      <rPr>
        <b/>
        <sz val="14"/>
        <color theme="3"/>
        <rFont val="Calibri"/>
        <family val="2"/>
      </rPr>
      <t>Bauer</t>
    </r>
    <r>
      <rPr>
        <sz val="14"/>
        <color theme="3"/>
        <rFont val="Calibri"/>
        <family val="2"/>
      </rPr>
      <t>!</t>
    </r>
  </si>
  <si>
    <t>Prüfung ob Daten vorhanden!</t>
  </si>
  <si>
    <t>Formel eingtragen?</t>
  </si>
  <si>
    <r>
      <rPr>
        <b/>
        <sz val="16"/>
        <color rgb="FFED4C05"/>
        <rFont val="Calibri"/>
        <family val="2"/>
      </rPr>
      <t>→</t>
    </r>
    <r>
      <rPr>
        <sz val="16"/>
        <color rgb="FFED4C05"/>
        <rFont val="Calibri"/>
        <family val="2"/>
      </rPr>
      <t xml:space="preserve"> </t>
    </r>
    <r>
      <rPr>
        <sz val="16"/>
        <color theme="3"/>
        <rFont val="Calibri"/>
        <family val="2"/>
      </rPr>
      <t xml:space="preserve">Fixiere die </t>
    </r>
    <r>
      <rPr>
        <b/>
        <sz val="16"/>
        <color theme="3"/>
        <rFont val="Calibri"/>
        <family val="2"/>
      </rPr>
      <t>Zeile 5</t>
    </r>
    <r>
      <rPr>
        <sz val="16"/>
        <color theme="3"/>
        <rFont val="Calibri"/>
        <family val="2"/>
      </rPr>
      <t>!</t>
    </r>
  </si>
  <si>
    <r>
      <t xml:space="preserve">→ </t>
    </r>
    <r>
      <rPr>
        <sz val="14"/>
        <color theme="3"/>
        <rFont val="Calibri"/>
        <family val="2"/>
      </rPr>
      <t>Fülle die Zellen von A5 bis H5 mit einem hellen Grün!</t>
    </r>
  </si>
  <si>
    <r>
      <t xml:space="preserve">→ </t>
    </r>
    <r>
      <rPr>
        <sz val="14"/>
        <color theme="3"/>
        <rFont val="Calibri"/>
        <family val="2"/>
      </rPr>
      <t xml:space="preserve">Verändere die Breite der Spalte </t>
    </r>
    <r>
      <rPr>
        <b/>
        <sz val="14"/>
        <color theme="3"/>
        <rFont val="Calibri"/>
        <family val="2"/>
      </rPr>
      <t>H</t>
    </r>
    <r>
      <rPr>
        <sz val="14"/>
        <color theme="3"/>
        <rFont val="Calibri"/>
        <family val="2"/>
      </rPr>
      <t xml:space="preserve"> auf </t>
    </r>
    <r>
      <rPr>
        <b/>
        <sz val="14"/>
        <color theme="3"/>
        <rFont val="Calibri"/>
        <family val="2"/>
      </rPr>
      <t>9,2</t>
    </r>
  </si>
  <si>
    <t>Jung</t>
  </si>
  <si>
    <t>ü</t>
  </si>
  <si>
    <r>
      <rPr>
        <b/>
        <sz val="16"/>
        <color rgb="FFFF0000"/>
        <rFont val="Calibri"/>
        <family val="2"/>
      </rPr>
      <t xml:space="preserve">→ </t>
    </r>
    <r>
      <rPr>
        <sz val="12"/>
        <rFont val="Calibri"/>
        <family val="2"/>
      </rPr>
      <t>In der Spalte G wurden die  Anteile der Personen berechnet.
       Was ist an diesen Formeln falsch? Stelle diese richtig!</t>
    </r>
  </si>
  <si>
    <r>
      <rPr>
        <sz val="18"/>
        <color rgb="FFFF0000"/>
        <rFont val="Calibri"/>
        <family val="2"/>
      </rPr>
      <t xml:space="preserve">→ </t>
    </r>
    <r>
      <rPr>
        <sz val="12"/>
        <rFont val="Calibri"/>
        <family val="2"/>
      </rPr>
      <t xml:space="preserve">Richte die Überschrift </t>
    </r>
    <r>
      <rPr>
        <b/>
        <sz val="12"/>
        <rFont val="Calibri"/>
        <family val="2"/>
      </rPr>
      <t>Umsätze</t>
    </r>
    <r>
      <rPr>
        <sz val="12"/>
        <rFont val="Calibri"/>
        <family val="2"/>
      </rPr>
      <t xml:space="preserve"> horizontal und vertikal zentriert aus.</t>
    </r>
  </si>
  <si>
    <r>
      <rPr>
        <sz val="18"/>
        <color rgb="FFFF0000"/>
        <rFont val="Calibri"/>
        <family val="2"/>
      </rPr>
      <t xml:space="preserve">→ </t>
    </r>
    <r>
      <rPr>
        <sz val="12"/>
        <rFont val="Calibri"/>
        <family val="2"/>
      </rPr>
      <t>Ändere die Seitenausrichtung des Tabellenblattes auf Querformat!</t>
    </r>
  </si>
  <si>
    <r>
      <rPr>
        <b/>
        <sz val="14"/>
        <color rgb="FFFF0000"/>
        <rFont val="Calibri"/>
        <family val="2"/>
      </rPr>
      <t xml:space="preserve">→ </t>
    </r>
    <r>
      <rPr>
        <sz val="12"/>
        <rFont val="Calibri"/>
        <family val="2"/>
      </rPr>
      <t xml:space="preserve">Erstelle ein Kreisdiagramm über den Bereich von A4 bis A9 und F4 bis F9. 
      Platziere die Legende unten.
</t>
    </r>
    <r>
      <rPr>
        <b/>
        <sz val="12"/>
        <color rgb="FFFF0000"/>
        <rFont val="Calibri"/>
        <family val="2"/>
      </rPr>
      <t xml:space="preserve">→ </t>
    </r>
    <r>
      <rPr>
        <sz val="12"/>
        <rFont val="Calibri"/>
        <family val="2"/>
      </rPr>
      <t>Füge als Datenbeschriftungen die Prozentwerte ein. 
     Diese sollen sich am Ende außerhalb befinden</t>
    </r>
  </si>
  <si>
    <r>
      <rPr>
        <b/>
        <sz val="14"/>
        <color rgb="FFFF0000"/>
        <rFont val="Calibri"/>
        <family val="2"/>
      </rPr>
      <t xml:space="preserve">→ </t>
    </r>
    <r>
      <rPr>
        <sz val="11"/>
        <rFont val="Calibri"/>
        <family val="2"/>
      </rPr>
      <t>Entferne die Datenbeschriftungen</t>
    </r>
  </si>
  <si>
    <r>
      <rPr>
        <b/>
        <sz val="11"/>
        <color rgb="FFFF0000"/>
        <rFont val="Calibri"/>
        <family val="2"/>
      </rPr>
      <t xml:space="preserve">→ </t>
    </r>
    <r>
      <rPr>
        <sz val="11"/>
        <rFont val="Calibri"/>
        <family val="2"/>
      </rPr>
      <t xml:space="preserve">Füge den Diagrammtitel </t>
    </r>
    <r>
      <rPr>
        <b/>
        <i/>
        <sz val="11"/>
        <rFont val="Calibri"/>
        <family val="2"/>
      </rPr>
      <t>Sinuskurve</t>
    </r>
    <r>
      <rPr>
        <i/>
        <sz val="11"/>
        <rFont val="Calibri"/>
        <family val="2"/>
      </rPr>
      <t>hinzu</t>
    </r>
    <r>
      <rPr>
        <sz val="11"/>
        <rFont val="Calibri"/>
        <family val="2"/>
      </rPr>
      <t>.</t>
    </r>
  </si>
  <si>
    <r>
      <rPr>
        <b/>
        <sz val="18"/>
        <color rgb="FFFF0000"/>
        <rFont val="Calibri"/>
        <family val="2"/>
        <scheme val="minor"/>
      </rPr>
      <t xml:space="preserve">→ </t>
    </r>
    <r>
      <rPr>
        <sz val="12"/>
        <rFont val="Calibri"/>
        <family val="2"/>
        <scheme val="minor"/>
      </rPr>
      <t xml:space="preserve">Verschiebe das Diagramm auf ein neues Blatt mit dem Namen </t>
    </r>
    <r>
      <rPr>
        <b/>
        <i/>
        <sz val="12"/>
        <rFont val="Calibri"/>
        <family val="2"/>
        <scheme val="minor"/>
      </rPr>
      <t>Radverkehr.</t>
    </r>
  </si>
  <si>
    <r>
      <rPr>
        <b/>
        <sz val="16"/>
        <color rgb="FFFF0000"/>
        <rFont val="Calibri"/>
        <family val="2"/>
        <scheme val="minor"/>
      </rPr>
      <t>→</t>
    </r>
    <r>
      <rPr>
        <sz val="16"/>
        <color rgb="FFFF0000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Wende auf den Bereich A3 bis F31 eine helle Tabellenformatvorlage an!</t>
    </r>
  </si>
  <si>
    <r>
      <rPr>
        <b/>
        <sz val="14"/>
        <color rgb="FFFF0000"/>
        <rFont val="Calibri"/>
        <family val="2"/>
      </rPr>
      <t xml:space="preserve">→ </t>
    </r>
    <r>
      <rPr>
        <sz val="14"/>
        <rFont val="Calibri"/>
        <family val="2"/>
      </rPr>
      <t>Blende die Gitternetzlinien ein!</t>
    </r>
  </si>
  <si>
    <r>
      <rPr>
        <b/>
        <sz val="14"/>
        <color rgb="FFFF0000"/>
        <rFont val="Calibri"/>
        <family val="2"/>
      </rPr>
      <t xml:space="preserve">→ </t>
    </r>
    <r>
      <rPr>
        <sz val="14"/>
        <rFont val="Calibri"/>
        <family val="2"/>
      </rPr>
      <t xml:space="preserve">Berechne in </t>
    </r>
    <r>
      <rPr>
        <b/>
        <sz val="14"/>
        <rFont val="Calibri"/>
        <family val="2"/>
      </rPr>
      <t>C6</t>
    </r>
    <r>
      <rPr>
        <sz val="14"/>
        <rFont val="Calibri"/>
        <family val="2"/>
      </rPr>
      <t xml:space="preserve"> den Rabatt für den Kunden 
     Gruber mit der Formel </t>
    </r>
    <r>
      <rPr>
        <b/>
        <sz val="14"/>
        <rFont val="Calibri"/>
        <family val="2"/>
      </rPr>
      <t>B6 mal B14</t>
    </r>
    <r>
      <rPr>
        <sz val="14"/>
        <rFont val="Calibri"/>
        <family val="2"/>
      </rPr>
      <t>.</t>
    </r>
  </si>
  <si>
    <r>
      <rPr>
        <b/>
        <sz val="13"/>
        <color rgb="FFFF0000"/>
        <rFont val="Calibri"/>
        <family val="2"/>
      </rPr>
      <t xml:space="preserve">→ </t>
    </r>
    <r>
      <rPr>
        <sz val="13"/>
        <rFont val="Calibri"/>
        <family val="2"/>
      </rPr>
      <t xml:space="preserve">Verändere die Formel in </t>
    </r>
    <r>
      <rPr>
        <b/>
        <sz val="13"/>
        <rFont val="Calibri"/>
        <family val="2"/>
      </rPr>
      <t>C6</t>
    </r>
    <r>
      <rPr>
        <sz val="13"/>
        <rFont val="Calibri"/>
        <family val="2"/>
      </rPr>
      <t xml:space="preserve"> so, dass sie nach 
     unten kopiert werden kann.  
</t>
    </r>
    <r>
      <rPr>
        <b/>
        <sz val="13"/>
        <color rgb="FFFF0000"/>
        <rFont val="Calibri"/>
        <family val="2"/>
      </rPr>
      <t xml:space="preserve">→ </t>
    </r>
    <r>
      <rPr>
        <sz val="13"/>
        <rFont val="Calibri"/>
        <family val="2"/>
      </rPr>
      <t xml:space="preserve">Kopiere die Zelle </t>
    </r>
    <r>
      <rPr>
        <b/>
        <sz val="13"/>
        <rFont val="Calibri"/>
        <family val="2"/>
      </rPr>
      <t xml:space="preserve">C6 </t>
    </r>
    <r>
      <rPr>
        <sz val="13"/>
        <rFont val="Calibri"/>
        <family val="2"/>
      </rPr>
      <t>nach unten.</t>
    </r>
  </si>
  <si>
    <r>
      <rPr>
        <b/>
        <sz val="13"/>
        <color rgb="FFFF0000"/>
        <rFont val="Calibri"/>
        <family val="2"/>
      </rPr>
      <t xml:space="preserve">→ </t>
    </r>
    <r>
      <rPr>
        <sz val="13"/>
        <rFont val="Calibri"/>
        <family val="2"/>
      </rPr>
      <t xml:space="preserve">Berechne den Verkaufspreis2 mit der Formel </t>
    </r>
    <r>
      <rPr>
        <b/>
        <sz val="13"/>
        <rFont val="Calibri"/>
        <family val="2"/>
      </rPr>
      <t>B6 minus C6</t>
    </r>
    <r>
      <rPr>
        <sz val="13"/>
        <rFont val="Calibri"/>
        <family val="2"/>
      </rPr>
      <t xml:space="preserve"> 
</t>
    </r>
    <r>
      <rPr>
        <b/>
        <sz val="13"/>
        <color rgb="FFFF0000"/>
        <rFont val="Calibri"/>
        <family val="2"/>
      </rPr>
      <t xml:space="preserve">→ </t>
    </r>
    <r>
      <rPr>
        <sz val="13"/>
        <rFont val="Calibri"/>
        <family val="2"/>
      </rPr>
      <t>Kopiere die Formel nach unten.</t>
    </r>
  </si>
  <si>
    <r>
      <rPr>
        <b/>
        <sz val="14"/>
        <color rgb="FFFF0000"/>
        <rFont val="Calibri"/>
        <family val="2"/>
      </rPr>
      <t xml:space="preserve">→ </t>
    </r>
    <r>
      <rPr>
        <sz val="14"/>
        <rFont val="Calibri"/>
        <family val="2"/>
      </rPr>
      <t>Berechne in den gelben Feldern nach Anweisung.</t>
    </r>
  </si>
  <si>
    <r>
      <rPr>
        <b/>
        <sz val="15"/>
        <color rgb="FFED4C05"/>
        <rFont val="Calibri"/>
        <family val="2"/>
      </rPr>
      <t xml:space="preserve">→ </t>
    </r>
    <r>
      <rPr>
        <sz val="13"/>
        <color theme="3"/>
        <rFont val="Calibri"/>
        <family val="2"/>
      </rPr>
      <t xml:space="preserve">Berechne am Ende der Tabelle </t>
    </r>
    <r>
      <rPr>
        <b/>
        <sz val="13"/>
        <color theme="3"/>
        <rFont val="Calibri"/>
        <family val="2"/>
      </rPr>
      <t>Summe</t>
    </r>
    <r>
      <rPr>
        <sz val="13"/>
        <color theme="3"/>
        <rFont val="Calibri"/>
        <family val="2"/>
      </rPr>
      <t xml:space="preserve">, </t>
    </r>
    <r>
      <rPr>
        <b/>
        <sz val="13"/>
        <color theme="3"/>
        <rFont val="Calibri"/>
        <family val="2"/>
      </rPr>
      <t>Anzahl</t>
    </r>
    <r>
      <rPr>
        <sz val="13"/>
        <color theme="3"/>
        <rFont val="Calibri"/>
        <family val="2"/>
      </rPr>
      <t xml:space="preserve"> und </t>
    </r>
    <r>
      <rPr>
        <b/>
        <sz val="13"/>
        <color theme="3"/>
        <rFont val="Calibri"/>
        <family val="2"/>
      </rPr>
      <t>Mittelwert</t>
    </r>
    <r>
      <rPr>
        <sz val="13"/>
        <color theme="3"/>
        <rFont val="Calibri"/>
        <family val="2"/>
      </rPr>
      <t xml:space="preserve"> für die Spenden in Spalte G! 
</t>
    </r>
    <r>
      <rPr>
        <b/>
        <sz val="15"/>
        <color rgb="FFED4C05"/>
        <rFont val="Calibri"/>
        <family val="2"/>
      </rPr>
      <t xml:space="preserve">→ </t>
    </r>
    <r>
      <rPr>
        <sz val="13"/>
        <color theme="3"/>
        <rFont val="Calibri"/>
        <family val="2"/>
      </rPr>
      <t>Formatiere die Zelle mit dem Mittelwert ohne Dezimalstellen.</t>
    </r>
  </si>
  <si>
    <r>
      <rPr>
        <b/>
        <sz val="14"/>
        <color rgb="FFED4C05"/>
        <rFont val="Calibri"/>
        <family val="2"/>
      </rPr>
      <t xml:space="preserve">→ </t>
    </r>
    <r>
      <rPr>
        <sz val="12"/>
        <color theme="3"/>
        <rFont val="Calibri"/>
        <family val="2"/>
      </rPr>
      <t xml:space="preserve">Füge über der </t>
    </r>
    <r>
      <rPr>
        <b/>
        <sz val="12"/>
        <color theme="3"/>
        <rFont val="Calibri"/>
        <family val="2"/>
      </rPr>
      <t>Zeile 8</t>
    </r>
    <r>
      <rPr>
        <sz val="12"/>
        <color theme="3"/>
        <rFont val="Calibri"/>
        <family val="2"/>
      </rPr>
      <t xml:space="preserve"> eine neue Zeile ein. 
</t>
    </r>
    <r>
      <rPr>
        <b/>
        <sz val="14"/>
        <color rgb="FFED4C05"/>
        <rFont val="Calibri"/>
        <family val="2"/>
      </rPr>
      <t>→</t>
    </r>
    <r>
      <rPr>
        <sz val="14"/>
        <color rgb="FFED4C05"/>
        <rFont val="Calibri"/>
        <family val="2"/>
      </rPr>
      <t xml:space="preserve"> </t>
    </r>
    <r>
      <rPr>
        <sz val="12"/>
        <color rgb="FF1F497D"/>
        <rFont val="Calibri"/>
        <family val="2"/>
      </rPr>
      <t xml:space="preserve">Schreibe diese  Daten in die Zeile: </t>
    </r>
    <r>
      <rPr>
        <b/>
        <sz val="12"/>
        <color rgb="FF1F497D"/>
        <rFont val="Calibri"/>
        <family val="2"/>
      </rPr>
      <t xml:space="preserve">Herr, Josef, Ober, </t>
    </r>
    <r>
      <rPr>
        <b/>
        <sz val="12"/>
        <color theme="3"/>
        <rFont val="Calibri"/>
        <family val="2"/>
      </rPr>
      <t>Domweg 4, 1018, Wien,70</t>
    </r>
    <r>
      <rPr>
        <sz val="12"/>
        <color theme="3"/>
        <rFont val="Calibri"/>
        <family val="2"/>
      </rPr>
      <t>!</t>
    </r>
  </si>
  <si>
    <r>
      <rPr>
        <b/>
        <sz val="14"/>
        <color rgb="FFED4C05"/>
        <rFont val="Calibri"/>
        <family val="2"/>
      </rPr>
      <t xml:space="preserve">→ </t>
    </r>
    <r>
      <rPr>
        <sz val="12"/>
        <color theme="3"/>
        <rFont val="Calibri"/>
        <family val="2"/>
      </rPr>
      <t xml:space="preserve">Gib in </t>
    </r>
    <r>
      <rPr>
        <b/>
        <sz val="12"/>
        <color theme="3"/>
        <rFont val="Calibri"/>
        <family val="2"/>
      </rPr>
      <t>H6</t>
    </r>
    <r>
      <rPr>
        <sz val="12"/>
        <color theme="3"/>
        <rFont val="Calibri"/>
        <family val="2"/>
      </rPr>
      <t xml:space="preserve"> eine Formel ein:</t>
    </r>
    <r>
      <rPr>
        <sz val="11"/>
        <color theme="3"/>
        <rFont val="Calibri"/>
        <family val="2"/>
      </rPr>
      <t xml:space="preserve">
</t>
    </r>
    <r>
      <rPr>
        <b/>
        <sz val="11"/>
        <color theme="3"/>
        <rFont val="Calibri"/>
        <family val="2"/>
      </rPr>
      <t xml:space="preserve">     </t>
    </r>
    <r>
      <rPr>
        <b/>
        <sz val="12"/>
        <color theme="3"/>
        <rFont val="Calibri"/>
        <family val="2"/>
      </rPr>
      <t>Wenn</t>
    </r>
    <r>
      <rPr>
        <sz val="12"/>
        <color theme="3"/>
        <rFont val="Calibri"/>
        <family val="2"/>
      </rPr>
      <t xml:space="preserve"> die Höhe der Spende größer ist als Null, dann soll das Ergebnis der Text </t>
    </r>
    <r>
      <rPr>
        <b/>
        <sz val="12"/>
        <color theme="3"/>
        <rFont val="Calibri"/>
        <family val="2"/>
      </rPr>
      <t>JA</t>
    </r>
    <r>
      <rPr>
        <sz val="12"/>
        <color theme="3"/>
        <rFont val="Calibri"/>
        <family val="2"/>
      </rPr>
      <t xml:space="preserve">, sonst </t>
    </r>
    <r>
      <rPr>
        <b/>
        <sz val="12"/>
        <color theme="3"/>
        <rFont val="Calibri"/>
        <family val="2"/>
      </rPr>
      <t>---</t>
    </r>
    <r>
      <rPr>
        <sz val="12"/>
        <color theme="3"/>
        <rFont val="Calibri"/>
        <family val="2"/>
      </rPr>
      <t xml:space="preserve">  (= drei Minus) sein. </t>
    </r>
    <r>
      <rPr>
        <sz val="11"/>
        <color theme="3"/>
        <rFont val="Calibri"/>
        <family val="2"/>
      </rPr>
      <t xml:space="preserve">
</t>
    </r>
    <r>
      <rPr>
        <b/>
        <sz val="14"/>
        <color rgb="FFED4C05"/>
        <rFont val="Calibri"/>
        <family val="2"/>
      </rPr>
      <t>→</t>
    </r>
    <r>
      <rPr>
        <sz val="14"/>
        <color rgb="FFED4C05"/>
        <rFont val="Calibri"/>
        <family val="2"/>
      </rPr>
      <t xml:space="preserve"> </t>
    </r>
    <r>
      <rPr>
        <sz val="12"/>
        <color theme="3"/>
        <rFont val="Calibri"/>
        <family val="2"/>
      </rPr>
      <t xml:space="preserve">Kopiere diese Funktion in die Zellen für alle Personen! </t>
    </r>
  </si>
  <si>
    <r>
      <t>→</t>
    </r>
    <r>
      <rPr>
        <sz val="14"/>
        <color rgb="FFED4C05"/>
        <rFont val="Calibri"/>
        <family val="2"/>
      </rPr>
      <t xml:space="preserve"> </t>
    </r>
    <r>
      <rPr>
        <sz val="12"/>
        <color theme="3"/>
        <rFont val="Calibri"/>
        <family val="2"/>
      </rPr>
      <t xml:space="preserve">Erstelle einen Druckbereich: </t>
    </r>
    <r>
      <rPr>
        <b/>
        <sz val="12"/>
        <color theme="3"/>
        <rFont val="Calibri"/>
        <family val="2"/>
      </rPr>
      <t>A3:G109</t>
    </r>
    <r>
      <rPr>
        <sz val="12"/>
        <color theme="3"/>
        <rFont val="Calibri"/>
        <family val="2"/>
      </rPr>
      <t xml:space="preserve">. 
     Wähle als Wiederholungszeile die </t>
    </r>
    <r>
      <rPr>
        <b/>
        <sz val="12"/>
        <color theme="3"/>
        <rFont val="Calibri"/>
        <family val="2"/>
      </rPr>
      <t>Zeile 5</t>
    </r>
    <r>
      <rPr>
        <sz val="12"/>
        <color theme="3"/>
        <rFont val="Calibri"/>
        <family val="2"/>
      </rPr>
      <t xml:space="preserve">!
</t>
    </r>
    <r>
      <rPr>
        <i/>
        <sz val="12"/>
        <color rgb="FFC9211E"/>
        <rFont val="Calibri"/>
        <family val="2"/>
      </rPr>
      <t xml:space="preserve">      Seitenlayout → Seite einrichten → Druckbereich → Bearbeiten…
     </t>
    </r>
    <r>
      <rPr>
        <sz val="12"/>
        <rFont val="Calibri"/>
        <family val="2"/>
      </rPr>
      <t>Lege hier auch fest, dass die Gitterlinien gedruckt werden!</t>
    </r>
    <r>
      <rPr>
        <sz val="14"/>
        <color theme="3"/>
        <rFont val="Calibri"/>
        <family val="2"/>
      </rPr>
      <t xml:space="preserve">
</t>
    </r>
    <r>
      <rPr>
        <b/>
        <sz val="14"/>
        <color rgb="FFED4C05"/>
        <rFont val="Calibri"/>
        <family val="2"/>
      </rPr>
      <t>→</t>
    </r>
    <r>
      <rPr>
        <sz val="14"/>
        <color rgb="FFED4C05"/>
        <rFont val="Calibri"/>
        <family val="2"/>
      </rPr>
      <t xml:space="preserve"> </t>
    </r>
    <r>
      <rPr>
        <sz val="12"/>
        <color theme="3"/>
        <rFont val="Calibri"/>
        <family val="2"/>
      </rPr>
      <t xml:space="preserve">Kontrolliere mit </t>
    </r>
    <r>
      <rPr>
        <b/>
        <sz val="12"/>
        <color theme="3"/>
        <rFont val="Calibri"/>
        <family val="2"/>
      </rPr>
      <t>Datei &gt; Drucken</t>
    </r>
    <r>
      <rPr>
        <sz val="12"/>
        <color theme="3"/>
        <rFont val="Calibri"/>
        <family val="2"/>
      </rPr>
      <t>, ob nur der ausgewählte Bereich ausgedruckt wird!</t>
    </r>
  </si>
  <si>
    <r>
      <rPr>
        <b/>
        <sz val="14"/>
        <color rgb="FFED4C05"/>
        <rFont val="Calibri"/>
        <family val="2"/>
      </rPr>
      <t>→</t>
    </r>
    <r>
      <rPr>
        <sz val="14"/>
        <color rgb="FFED4C05"/>
        <rFont val="Calibri"/>
        <family val="2"/>
      </rPr>
      <t xml:space="preserve"> </t>
    </r>
    <r>
      <rPr>
        <sz val="14"/>
        <color theme="3"/>
        <rFont val="Calibri"/>
        <family val="2"/>
      </rPr>
      <t xml:space="preserve">Ändere die Einstellungen so, dass das Tabellenblatt nur auf zwei Seiten ausgedruckt wird. 
</t>
    </r>
    <r>
      <rPr>
        <i/>
        <sz val="12"/>
        <color rgb="FFC9211E"/>
        <rFont val="Calibri"/>
        <family val="2"/>
      </rPr>
      <t xml:space="preserve">      Seitenlayout &gt; An Format anpassen…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</si>
</sst>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&quot;€&quot;\ * #,##0.00_-;\-&quot;€&quot;\ * #,##0.00_-;_-&quot;€&quot;\ * &quot;-&quot;??_-;_-@_-"/>
    <numFmt numFmtId="164" formatCode="_-* #,##0.00\ &quot;€&quot;_-;\-* #,##0.00\ &quot;€&quot;_-;_-* &quot;-&quot;??\ &quot;€&quot;_-;_-@_-"/>
    <numFmt numFmtId="165" formatCode="#,##0.00\ &quot; DM&quot;"/>
    <numFmt numFmtId="166" formatCode="General_)"/>
    <numFmt numFmtId="167" formatCode="0.0%"/>
    <numFmt numFmtId="168" formatCode="#,##0.00\ &quot;€&quot;"/>
    <numFmt numFmtId="169" formatCode="_(&quot;ATS&quot;\ * #,##0.00_);_(&quot;ATS&quot;\ * \(#,##0.00\);_(&quot;ATS&quot;\ * &quot;-&quot;??_);_(@_)"/>
    <numFmt numFmtId="170" formatCode="_([$€-2]\ * #,##0.00_);_([$€-2]\ * \(#,##0.00\);_([$€-2]\ * &quot;-&quot;??_)"/>
    <numFmt numFmtId="171" formatCode="[$£-809]#,##0.00"/>
    <numFmt numFmtId="174" formatCode="#,##0\ [$€-407];[Red]\-#,##0\ [$€-407]"/>
    <numFmt numFmtId="175" formatCode="#,##0.00\ [$€-407];[Red]\-#,##0.00\ [$€-407]"/>
  </numFmts>
  <fonts count="117">
    <font>
      <sz val="1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4"/>
      <name val="Arial MT"/>
    </font>
    <font>
      <sz val="12"/>
      <name val="Arial MT"/>
    </font>
    <font>
      <b/>
      <sz val="10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4"/>
      <name val="Arial"/>
      <family val="2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6"/>
      <color rgb="FF4174B1"/>
      <name val="Arial"/>
      <family val="2"/>
    </font>
    <font>
      <b/>
      <sz val="26"/>
      <color rgb="FF4174B1"/>
      <name val="Arial"/>
      <family val="2"/>
    </font>
    <font>
      <sz val="9"/>
      <color indexed="81"/>
      <name val="Tahoma"/>
      <family val="2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color theme="0" tint="-0.34998626667073579"/>
      <name val="Calibri"/>
      <family val="2"/>
      <scheme val="minor"/>
    </font>
    <font>
      <b/>
      <sz val="14"/>
      <color indexed="56"/>
      <name val="Calibri"/>
      <family val="2"/>
      <scheme val="minor"/>
    </font>
    <font>
      <b/>
      <sz val="14"/>
      <color indexed="30"/>
      <name val="Calibri"/>
      <family val="2"/>
      <scheme val="minor"/>
    </font>
    <font>
      <b/>
      <sz val="14"/>
      <color indexed="24"/>
      <name val="Calibri"/>
      <family val="2"/>
      <scheme val="minor"/>
    </font>
    <font>
      <b/>
      <sz val="14"/>
      <color indexed="14"/>
      <name val="Calibri"/>
      <family val="2"/>
      <scheme val="minor"/>
    </font>
    <font>
      <b/>
      <sz val="14"/>
      <color indexed="52"/>
      <name val="Calibri"/>
      <family val="2"/>
      <scheme val="minor"/>
    </font>
    <font>
      <b/>
      <sz val="14"/>
      <color indexed="10"/>
      <name val="Calibri"/>
      <family val="2"/>
      <scheme val="minor"/>
    </font>
    <font>
      <i/>
      <sz val="10"/>
      <name val="Calibri"/>
      <family val="2"/>
      <scheme val="minor"/>
    </font>
    <font>
      <sz val="14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i/>
      <sz val="12"/>
      <color theme="0" tint="-0.249977111117893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21"/>
      <color indexed="23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theme="4" tint="-0.249977111117893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24"/>
      <color theme="1" tint="0.499984740745262"/>
      <name val="Cambria"/>
      <family val="1"/>
      <scheme val="major"/>
    </font>
    <font>
      <b/>
      <sz val="16"/>
      <color theme="1" tint="0.499984740745262"/>
      <name val="Cambria"/>
      <family val="1"/>
      <scheme val="major"/>
    </font>
    <font>
      <b/>
      <i/>
      <sz val="12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name val="Calibri"/>
      <family val="2"/>
    </font>
    <font>
      <sz val="14"/>
      <color rgb="FF0070C0"/>
      <name val="Calibri"/>
      <family val="2"/>
    </font>
    <font>
      <b/>
      <i/>
      <sz val="11"/>
      <name val="Calibri"/>
      <family val="2"/>
    </font>
    <font>
      <i/>
      <sz val="11"/>
      <name val="Calibri"/>
      <family val="2"/>
    </font>
    <font>
      <sz val="10"/>
      <name val="Calibri"/>
      <family val="2"/>
    </font>
    <font>
      <sz val="10"/>
      <color theme="0"/>
      <name val="Calibri"/>
      <family val="2"/>
    </font>
    <font>
      <b/>
      <sz val="8"/>
      <color theme="1" tint="0.499984740745262"/>
      <name val="Cambria"/>
      <family val="1"/>
      <scheme val="major"/>
    </font>
    <font>
      <b/>
      <sz val="11"/>
      <color theme="1"/>
      <name val="Calibri"/>
      <family val="2"/>
      <scheme val="minor"/>
    </font>
    <font>
      <sz val="12"/>
      <name val="Calibri"/>
      <family val="2"/>
    </font>
    <font>
      <sz val="14"/>
      <name val="Calibri"/>
      <family val="1"/>
      <charset val="2"/>
    </font>
    <font>
      <sz val="14"/>
      <name val="Calibri"/>
      <family val="2"/>
    </font>
    <font>
      <b/>
      <sz val="14"/>
      <name val="Calibri"/>
      <family val="2"/>
    </font>
    <font>
      <b/>
      <sz val="12"/>
      <name val="Calibri"/>
      <family val="2"/>
    </font>
    <font>
      <sz val="13"/>
      <name val="Calibri"/>
      <family val="1"/>
      <charset val="2"/>
    </font>
    <font>
      <sz val="13"/>
      <name val="Calibri"/>
      <family val="2"/>
    </font>
    <font>
      <b/>
      <sz val="13"/>
      <name val="Calibri"/>
      <family val="2"/>
    </font>
    <font>
      <b/>
      <sz val="16"/>
      <color theme="8" tint="-0.249977111117893"/>
      <name val="Calibri"/>
      <family val="2"/>
      <scheme val="minor"/>
    </font>
    <font>
      <b/>
      <sz val="12"/>
      <color theme="8" tint="-0.249977111117893"/>
      <name val="Calibri"/>
      <family val="2"/>
      <scheme val="minor"/>
    </font>
    <font>
      <b/>
      <sz val="12"/>
      <color indexed="53" tint="-0.249977111117893"/>
      <name val="Calibri"/>
      <family val="2"/>
      <scheme val="minor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rgb="FF008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20"/>
      <color rgb="FF008000"/>
      <name val="Calibri"/>
      <family val="1"/>
      <charset val="2"/>
    </font>
    <font>
      <b/>
      <sz val="20"/>
      <color rgb="FF808080"/>
      <name val="Calibri"/>
      <family val="2"/>
    </font>
    <font>
      <b/>
      <sz val="15"/>
      <color rgb="FFED4C05"/>
      <name val="Calibri"/>
      <family val="2"/>
    </font>
    <font>
      <sz val="14"/>
      <color theme="3"/>
      <name val="Calibri"/>
      <family val="2"/>
    </font>
    <font>
      <b/>
      <sz val="14"/>
      <color theme="3"/>
      <name val="Calibri"/>
      <family val="2"/>
    </font>
    <font>
      <b/>
      <sz val="10"/>
      <color rgb="FFC9211E"/>
      <name val="Calibri"/>
      <family val="2"/>
    </font>
    <font>
      <sz val="10"/>
      <color rgb="FFC9211E"/>
      <name val="Calibri"/>
      <family val="2"/>
    </font>
    <font>
      <sz val="15"/>
      <color rgb="FFED4C05"/>
      <name val="Calibri"/>
      <family val="2"/>
    </font>
    <font>
      <sz val="13"/>
      <color theme="3"/>
      <name val="Calibri"/>
      <family val="2"/>
    </font>
    <font>
      <b/>
      <sz val="13"/>
      <color theme="3"/>
      <name val="Calibri"/>
      <family val="2"/>
    </font>
    <font>
      <sz val="10"/>
      <color rgb="FF808080"/>
      <name val="Calibri"/>
      <family val="2"/>
    </font>
    <font>
      <sz val="12"/>
      <color rgb="FF999999"/>
      <name val="Calibri"/>
      <family val="2"/>
    </font>
    <font>
      <b/>
      <sz val="11"/>
      <color rgb="FFED4C05"/>
      <name val="Calibri"/>
      <family val="2"/>
    </font>
    <font>
      <sz val="11"/>
      <color theme="3"/>
      <name val="Calibri"/>
      <family val="2"/>
    </font>
    <font>
      <b/>
      <sz val="11"/>
      <color theme="3"/>
      <name val="Calibri"/>
      <family val="2"/>
    </font>
    <font>
      <b/>
      <sz val="16"/>
      <color rgb="FFED4C05"/>
      <name val="Calibri"/>
      <family val="2"/>
    </font>
    <font>
      <sz val="16"/>
      <color rgb="FFED4C05"/>
      <name val="Calibri"/>
      <family val="2"/>
    </font>
    <font>
      <sz val="16"/>
      <color theme="3"/>
      <name val="Calibri"/>
      <family val="2"/>
    </font>
    <font>
      <b/>
      <sz val="16"/>
      <color theme="3"/>
      <name val="Calibri"/>
      <family val="2"/>
    </font>
    <font>
      <b/>
      <sz val="14"/>
      <color rgb="FFED4C05"/>
      <name val="Calibri"/>
      <family val="2"/>
    </font>
    <font>
      <sz val="14"/>
      <color rgb="FFED4C05"/>
      <name val="Calibri"/>
      <family val="2"/>
    </font>
    <font>
      <i/>
      <sz val="12"/>
      <color rgb="FFC9211E"/>
      <name val="Calibri"/>
      <family val="2"/>
    </font>
    <font>
      <sz val="12"/>
      <name val="Wingdings"/>
      <charset val="2"/>
    </font>
    <font>
      <b/>
      <sz val="12"/>
      <color rgb="FFFF0000"/>
      <name val="Calibri"/>
      <family val="2"/>
    </font>
    <font>
      <b/>
      <sz val="11"/>
      <color rgb="FFFF0000"/>
      <name val="Calibri"/>
      <family val="2"/>
    </font>
    <font>
      <b/>
      <sz val="14"/>
      <color rgb="FFFF0000"/>
      <name val="Calibri"/>
      <family val="2"/>
    </font>
    <font>
      <b/>
      <sz val="16"/>
      <color rgb="FFFF0000"/>
      <name val="Calibri"/>
      <family val="2"/>
    </font>
    <font>
      <b/>
      <sz val="24"/>
      <color theme="0" tint="-0.499984740745262"/>
      <name val="Calibri"/>
      <family val="2"/>
      <scheme val="minor"/>
    </font>
    <font>
      <sz val="18"/>
      <color rgb="FFFF0000"/>
      <name val="Calibri"/>
      <family val="2"/>
    </font>
    <font>
      <b/>
      <sz val="24"/>
      <color theme="0" tint="-0.34998626667073579"/>
      <name val="Calibri"/>
      <family val="2"/>
      <scheme val="minor"/>
    </font>
    <font>
      <b/>
      <sz val="12"/>
      <color rgb="FFED4C05"/>
      <name val="Calibri"/>
      <family val="2"/>
    </font>
    <font>
      <sz val="12"/>
      <color theme="3"/>
      <name val="Calibri"/>
      <family val="2"/>
    </font>
    <font>
      <b/>
      <sz val="12"/>
      <color theme="3"/>
      <name val="Calibri"/>
      <family val="2"/>
    </font>
    <font>
      <sz val="12"/>
      <color rgb="FF1F497D"/>
      <name val="Calibri"/>
      <family val="2"/>
    </font>
    <font>
      <b/>
      <sz val="12"/>
      <color rgb="FF1F497D"/>
      <name val="Calibri"/>
      <family val="2"/>
    </font>
    <font>
      <sz val="20"/>
      <name val="Calibri"/>
      <family val="2"/>
    </font>
    <font>
      <b/>
      <sz val="16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z val="13"/>
      <color rgb="FFFF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gradientFill degree="270">
        <stop position="0">
          <color theme="0"/>
        </stop>
        <stop position="1">
          <color theme="3" tint="0.80001220740379042"/>
        </stop>
      </gradient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EEEEE"/>
        <bgColor rgb="FFE6E6FF"/>
      </patternFill>
    </fill>
    <fill>
      <patternFill patternType="solid">
        <fgColor rgb="FFE8F2A1"/>
        <bgColor rgb="FFFFE994"/>
      </patternFill>
    </fill>
    <fill>
      <patternFill patternType="solid">
        <fgColor rgb="FFFFFFD7"/>
        <bgColor rgb="FFF6F9D4"/>
      </patternFill>
    </fill>
    <fill>
      <patternFill patternType="solid">
        <fgColor theme="0"/>
        <bgColor rgb="FFF6F9D4"/>
      </patternFill>
    </fill>
  </fills>
  <borders count="48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23"/>
      </left>
      <right/>
      <top style="thick">
        <color indexed="23"/>
      </top>
      <bottom/>
      <diagonal/>
    </border>
    <border>
      <left/>
      <right/>
      <top style="thick">
        <color indexed="23"/>
      </top>
      <bottom/>
      <diagonal/>
    </border>
    <border>
      <left/>
      <right style="thick">
        <color indexed="23"/>
      </right>
      <top style="thick">
        <color indexed="23"/>
      </top>
      <bottom/>
      <diagonal/>
    </border>
    <border>
      <left style="thick">
        <color indexed="23"/>
      </left>
      <right/>
      <top/>
      <bottom/>
      <diagonal/>
    </border>
    <border>
      <left/>
      <right style="thick">
        <color indexed="23"/>
      </right>
      <top/>
      <bottom/>
      <diagonal/>
    </border>
    <border>
      <left style="thick">
        <color indexed="23"/>
      </left>
      <right/>
      <top/>
      <bottom style="thick">
        <color indexed="23"/>
      </bottom>
      <diagonal/>
    </border>
    <border>
      <left/>
      <right/>
      <top/>
      <bottom style="thick">
        <color indexed="23"/>
      </bottom>
      <diagonal/>
    </border>
    <border>
      <left/>
      <right style="thick">
        <color indexed="23"/>
      </right>
      <top/>
      <bottom style="thick">
        <color indexed="23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ck">
        <color theme="6" tint="-0.499984740745262"/>
      </left>
      <right style="thick">
        <color theme="6" tint="-0.499984740745262"/>
      </right>
      <top style="hair">
        <color auto="1"/>
      </top>
      <bottom style="thick">
        <color theme="6" tint="-0.499984740745262"/>
      </bottom>
      <diagonal/>
    </border>
    <border>
      <left style="hair">
        <color indexed="64"/>
      </left>
      <right/>
      <top style="hair">
        <color indexed="64"/>
      </top>
      <bottom style="thick">
        <color theme="6" tint="-0.4999847407452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theme="6" tint="-0.499984740745262"/>
      </bottom>
      <diagonal/>
    </border>
    <border>
      <left style="thick">
        <color theme="6" tint="-0.499984740745262"/>
      </left>
      <right style="hair">
        <color indexed="64"/>
      </right>
      <top style="hair">
        <color indexed="64"/>
      </top>
      <bottom style="thick">
        <color theme="6" tint="-0.499984740745262"/>
      </bottom>
      <diagonal/>
    </border>
    <border>
      <left style="thick">
        <color theme="6" tint="-0.499984740745262"/>
      </left>
      <right style="thick">
        <color theme="6" tint="-0.499984740745262"/>
      </right>
      <top style="hair">
        <color auto="1"/>
      </top>
      <bottom style="hair">
        <color auto="1"/>
      </bottom>
      <diagonal/>
    </border>
    <border>
      <left style="thick">
        <color theme="6" tint="-0.499984740745262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ck">
        <color theme="6" tint="-0.499984740745262"/>
      </left>
      <right style="thick">
        <color theme="6" tint="-0.499984740745262"/>
      </right>
      <top/>
      <bottom/>
      <diagonal/>
    </border>
    <border>
      <left style="thick">
        <color theme="6" tint="-0.499984740745262"/>
      </left>
      <right style="hair">
        <color indexed="64"/>
      </right>
      <top/>
      <bottom style="hair">
        <color indexed="64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6" tint="-0.499984740745262"/>
      </top>
      <bottom/>
      <diagonal/>
    </border>
    <border>
      <left style="hair">
        <color indexed="64"/>
      </left>
      <right/>
      <top style="thick">
        <color theme="6" tint="-0.499984740745262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theme="6" tint="-0.499984740745262"/>
      </top>
      <bottom style="hair">
        <color indexed="64"/>
      </bottom>
      <diagonal/>
    </border>
    <border>
      <left style="thick">
        <color theme="6" tint="-0.499984740745262"/>
      </left>
      <right style="hair">
        <color indexed="64"/>
      </right>
      <top style="thick">
        <color theme="6" tint="-0.499984740745262"/>
      </top>
      <bottom/>
      <diagonal/>
    </border>
    <border>
      <left/>
      <right/>
      <top style="thick">
        <color theme="6" tint="-0.499984740745262"/>
      </top>
      <bottom/>
      <diagonal/>
    </border>
    <border>
      <left style="thick">
        <color theme="0" tint="-0.14996795556505021"/>
      </left>
      <right/>
      <top style="thick">
        <color theme="0" tint="-0.14996795556505021"/>
      </top>
      <bottom/>
      <diagonal/>
    </border>
    <border>
      <left/>
      <right style="thick">
        <color theme="0" tint="-0.14996795556505021"/>
      </right>
      <top style="thick">
        <color theme="0" tint="-0.14996795556505021"/>
      </top>
      <bottom/>
      <diagonal/>
    </border>
    <border>
      <left style="thick">
        <color theme="0" tint="-0.14996795556505021"/>
      </left>
      <right/>
      <top/>
      <bottom/>
      <diagonal/>
    </border>
    <border>
      <left/>
      <right style="thick">
        <color theme="0" tint="-0.14996795556505021"/>
      </right>
      <top/>
      <bottom/>
      <diagonal/>
    </border>
    <border>
      <left style="hair">
        <color theme="0" tint="-0.24994659260841701"/>
      </left>
      <right style="thick">
        <color theme="0" tint="-0.14996795556505021"/>
      </right>
      <top style="hair">
        <color theme="0" tint="-0.24994659260841701"/>
      </top>
      <bottom style="hair">
        <color theme="0" tint="-0.24994659260841701"/>
      </bottom>
      <diagonal/>
    </border>
    <border>
      <left style="thick">
        <color theme="0" tint="-0.14996795556505021"/>
      </left>
      <right/>
      <top/>
      <bottom style="thick">
        <color theme="0" tint="-0.14996795556505021"/>
      </bottom>
      <diagonal/>
    </border>
    <border>
      <left style="hair">
        <color theme="0" tint="-0.24994659260841701"/>
      </left>
      <right style="thick">
        <color theme="0" tint="-0.14996795556505021"/>
      </right>
      <top style="hair">
        <color theme="0" tint="-0.24994659260841701"/>
      </top>
      <bottom style="thick">
        <color theme="0" tint="-0.149967955565050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rgb="FFC00000"/>
      </left>
      <right style="hair">
        <color rgb="FFC00000"/>
      </right>
      <top style="hair">
        <color rgb="FFC00000"/>
      </top>
      <bottom style="hair">
        <color rgb="FFC00000"/>
      </bottom>
      <diagonal/>
    </border>
    <border>
      <left style="hair">
        <color rgb="FFC00000"/>
      </left>
      <right style="hair">
        <color rgb="FFC00000"/>
      </right>
      <top style="hair">
        <color rgb="FFC00000"/>
      </top>
      <bottom style="medium">
        <color auto="1"/>
      </bottom>
      <diagonal/>
    </border>
    <border>
      <left style="hair">
        <color rgb="FFC00000"/>
      </left>
      <right style="hair">
        <color rgb="FFC00000"/>
      </right>
      <top/>
      <bottom style="hair">
        <color rgb="FFC00000"/>
      </bottom>
      <diagonal/>
    </border>
    <border>
      <left style="dotted">
        <color rgb="FF666666"/>
      </left>
      <right style="dotted">
        <color rgb="FF666666"/>
      </right>
      <top style="dotted">
        <color rgb="FF666666"/>
      </top>
      <bottom style="dotted">
        <color rgb="FF666666"/>
      </bottom>
      <diagonal/>
    </border>
    <border>
      <left/>
      <right/>
      <top style="thin">
        <color auto="1"/>
      </top>
      <bottom/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</borders>
  <cellStyleXfs count="11">
    <xf numFmtId="0" fontId="0" fillId="0" borderId="0"/>
    <xf numFmtId="17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6" fillId="0" borderId="0">
      <alignment horizontal="centerContinuous"/>
    </xf>
    <xf numFmtId="169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4" fillId="0" borderId="0"/>
    <xf numFmtId="0" fontId="45" fillId="0" borderId="39" applyNumberFormat="0" applyFill="0" applyAlignment="0" applyProtection="0"/>
    <xf numFmtId="0" fontId="49" fillId="0" borderId="40" applyNumberFormat="0" applyFill="0" applyAlignment="0" applyProtection="0"/>
    <xf numFmtId="44" fontId="54" fillId="0" borderId="0" applyFont="0" applyFill="0" applyBorder="0" applyAlignment="0" applyProtection="0"/>
  </cellStyleXfs>
  <cellXfs count="209">
    <xf numFmtId="0" fontId="0" fillId="0" borderId="0" xfId="0"/>
    <xf numFmtId="0" fontId="0" fillId="8" borderId="0" xfId="0" applyFill="1"/>
    <xf numFmtId="0" fontId="42" fillId="8" borderId="0" xfId="0" applyFont="1" applyFill="1"/>
    <xf numFmtId="165" fontId="0" fillId="0" borderId="0" xfId="0" applyNumberFormat="1"/>
    <xf numFmtId="165" fontId="7" fillId="0" borderId="0" xfId="0" applyNumberFormat="1" applyFont="1"/>
    <xf numFmtId="170" fontId="4" fillId="0" borderId="0" xfId="1" applyAlignment="1">
      <alignment horizontal="center"/>
    </xf>
    <xf numFmtId="169" fontId="4" fillId="0" borderId="0" xfId="4" applyAlignment="1">
      <alignment horizontal="center"/>
    </xf>
    <xf numFmtId="0" fontId="9" fillId="0" borderId="0" xfId="0" applyFont="1"/>
    <xf numFmtId="165" fontId="9" fillId="0" borderId="0" xfId="0" applyNumberFormat="1" applyFont="1"/>
    <xf numFmtId="167" fontId="0" fillId="0" borderId="0" xfId="0" applyNumberFormat="1"/>
    <xf numFmtId="167" fontId="9" fillId="0" borderId="0" xfId="0" applyNumberFormat="1" applyFont="1"/>
    <xf numFmtId="168" fontId="0" fillId="0" borderId="0" xfId="0" applyNumberFormat="1"/>
    <xf numFmtId="0" fontId="8" fillId="0" borderId="0" xfId="0" applyFont="1"/>
    <xf numFmtId="165" fontId="8" fillId="0" borderId="0" xfId="0" applyNumberFormat="1" applyFont="1"/>
    <xf numFmtId="0" fontId="0" fillId="0" borderId="0" xfId="0" applyAlignment="1">
      <alignment horizontal="left" indent="1"/>
    </xf>
    <xf numFmtId="0" fontId="3" fillId="0" borderId="0" xfId="5"/>
    <xf numFmtId="164" fontId="3" fillId="3" borderId="4" xfId="5" applyNumberFormat="1" applyFill="1" applyBorder="1"/>
    <xf numFmtId="164" fontId="3" fillId="3" borderId="0" xfId="5" applyNumberFormat="1" applyFill="1"/>
    <xf numFmtId="0" fontId="3" fillId="3" borderId="0" xfId="5" applyFill="1"/>
    <xf numFmtId="164" fontId="13" fillId="3" borderId="19" xfId="5" applyNumberFormat="1" applyFont="1" applyFill="1" applyBorder="1"/>
    <xf numFmtId="164" fontId="3" fillId="3" borderId="20" xfId="5" applyNumberFormat="1" applyFill="1" applyBorder="1"/>
    <xf numFmtId="0" fontId="3" fillId="3" borderId="21" xfId="5" applyFill="1" applyBorder="1"/>
    <xf numFmtId="0" fontId="3" fillId="0" borderId="21" xfId="5" applyBorder="1" applyAlignment="1">
      <alignment horizontal="center"/>
    </xf>
    <xf numFmtId="164" fontId="13" fillId="3" borderId="23" xfId="5" applyNumberFormat="1" applyFont="1" applyFill="1" applyBorder="1"/>
    <xf numFmtId="164" fontId="3" fillId="3" borderId="16" xfId="5" applyNumberFormat="1" applyFill="1" applyBorder="1"/>
    <xf numFmtId="0" fontId="3" fillId="3" borderId="4" xfId="5" applyFill="1" applyBorder="1"/>
    <xf numFmtId="0" fontId="3" fillId="0" borderId="4" xfId="5" applyBorder="1" applyAlignment="1">
      <alignment horizontal="center"/>
    </xf>
    <xf numFmtId="0" fontId="3" fillId="0" borderId="25" xfId="5" applyBorder="1"/>
    <xf numFmtId="0" fontId="3" fillId="0" borderId="0" xfId="5" applyAlignment="1">
      <alignment horizontal="center" wrapText="1"/>
    </xf>
    <xf numFmtId="0" fontId="3" fillId="0" borderId="0" xfId="5" applyAlignment="1">
      <alignment wrapText="1"/>
    </xf>
    <xf numFmtId="0" fontId="3" fillId="0" borderId="4" xfId="5" applyBorder="1" applyAlignment="1">
      <alignment horizontal="center" wrapText="1"/>
    </xf>
    <xf numFmtId="0" fontId="3" fillId="0" borderId="0" xfId="5" applyAlignment="1">
      <alignment horizontal="right"/>
    </xf>
    <xf numFmtId="164" fontId="11" fillId="0" borderId="4" xfId="6" applyFont="1" applyBorder="1" applyAlignment="1">
      <alignment horizontal="center"/>
    </xf>
    <xf numFmtId="0" fontId="3" fillId="0" borderId="4" xfId="5" applyBorder="1" applyAlignment="1">
      <alignment horizontal="right"/>
    </xf>
    <xf numFmtId="0" fontId="14" fillId="3" borderId="4" xfId="5" applyFont="1" applyFill="1" applyBorder="1" applyAlignment="1">
      <alignment horizontal="center"/>
    </xf>
    <xf numFmtId="0" fontId="14" fillId="0" borderId="4" xfId="5" applyFont="1" applyBorder="1" applyAlignment="1">
      <alignment horizontal="center"/>
    </xf>
    <xf numFmtId="0" fontId="3" fillId="0" borderId="31" xfId="5" applyBorder="1"/>
    <xf numFmtId="0" fontId="2" fillId="0" borderId="24" xfId="5" applyFont="1" applyBorder="1" applyAlignment="1">
      <alignment horizontal="left"/>
    </xf>
    <xf numFmtId="0" fontId="2" fillId="0" borderId="22" xfId="5" applyFont="1" applyBorder="1" applyAlignment="1">
      <alignment horizontal="left"/>
    </xf>
    <xf numFmtId="0" fontId="4" fillId="0" borderId="0" xfId="0" applyFont="1"/>
    <xf numFmtId="0" fontId="19" fillId="0" borderId="0" xfId="0" applyFont="1"/>
    <xf numFmtId="0" fontId="21" fillId="0" borderId="0" xfId="0" applyFont="1"/>
    <xf numFmtId="0" fontId="21" fillId="2" borderId="0" xfId="0" applyFont="1" applyFill="1"/>
    <xf numFmtId="170" fontId="21" fillId="0" borderId="0" xfId="1" applyFont="1" applyAlignment="1">
      <alignment horizontal="center"/>
    </xf>
    <xf numFmtId="0" fontId="22" fillId="0" borderId="0" xfId="0" applyFont="1" applyAlignment="1">
      <alignment horizontal="center"/>
    </xf>
    <xf numFmtId="169" fontId="21" fillId="0" borderId="0" xfId="4" applyFont="1" applyAlignment="1">
      <alignment horizontal="center"/>
    </xf>
    <xf numFmtId="0" fontId="24" fillId="0" borderId="0" xfId="0" applyFont="1"/>
    <xf numFmtId="9" fontId="24" fillId="0" borderId="0" xfId="1" applyNumberFormat="1" applyFont="1" applyAlignment="1">
      <alignment horizontal="center"/>
    </xf>
    <xf numFmtId="165" fontId="19" fillId="0" borderId="0" xfId="0" applyNumberFormat="1" applyFont="1"/>
    <xf numFmtId="165" fontId="19" fillId="0" borderId="1" xfId="0" applyNumberFormat="1" applyFont="1" applyBorder="1"/>
    <xf numFmtId="165" fontId="19" fillId="0" borderId="2" xfId="0" applyNumberFormat="1" applyFont="1" applyBorder="1" applyAlignment="1">
      <alignment horizontal="center"/>
    </xf>
    <xf numFmtId="165" fontId="19" fillId="0" borderId="2" xfId="0" applyNumberFormat="1" applyFont="1" applyBorder="1" applyAlignment="1">
      <alignment horizontal="left"/>
    </xf>
    <xf numFmtId="165" fontId="19" fillId="0" borderId="2" xfId="0" applyNumberFormat="1" applyFont="1" applyBorder="1"/>
    <xf numFmtId="165" fontId="19" fillId="0" borderId="3" xfId="0" applyNumberFormat="1" applyFont="1" applyBorder="1"/>
    <xf numFmtId="168" fontId="19" fillId="0" borderId="0" xfId="0" applyNumberFormat="1" applyFont="1"/>
    <xf numFmtId="165" fontId="19" fillId="0" borderId="3" xfId="0" applyNumberFormat="1" applyFont="1" applyBorder="1" applyAlignment="1">
      <alignment horizontal="left"/>
    </xf>
    <xf numFmtId="9" fontId="19" fillId="0" borderId="0" xfId="2" applyFont="1" applyBorder="1" applyProtection="1"/>
    <xf numFmtId="0" fontId="25" fillId="0" borderId="0" xfId="0" applyFont="1" applyAlignment="1">
      <alignment horizontal="right"/>
    </xf>
    <xf numFmtId="0" fontId="19" fillId="0" borderId="5" xfId="0" applyFont="1" applyBorder="1"/>
    <xf numFmtId="0" fontId="19" fillId="0" borderId="6" xfId="0" applyFont="1" applyBorder="1"/>
    <xf numFmtId="0" fontId="19" fillId="0" borderId="7" xfId="0" applyFont="1" applyBorder="1"/>
    <xf numFmtId="0" fontId="19" fillId="0" borderId="8" xfId="0" applyFont="1" applyBorder="1" applyAlignment="1">
      <alignment horizontal="left" indent="1"/>
    </xf>
    <xf numFmtId="0" fontId="19" fillId="0" borderId="9" xfId="0" applyFont="1" applyBorder="1"/>
    <xf numFmtId="0" fontId="19" fillId="0" borderId="8" xfId="0" applyFont="1" applyBorder="1"/>
    <xf numFmtId="0" fontId="19" fillId="0" borderId="8" xfId="0" applyFont="1" applyBorder="1" applyAlignment="1">
      <alignment horizontal="left" indent="2"/>
    </xf>
    <xf numFmtId="0" fontId="31" fillId="0" borderId="8" xfId="0" applyFont="1" applyBorder="1" applyAlignment="1">
      <alignment horizontal="left" indent="2"/>
    </xf>
    <xf numFmtId="0" fontId="19" fillId="0" borderId="10" xfId="0" applyFont="1" applyBorder="1"/>
    <xf numFmtId="0" fontId="19" fillId="0" borderId="11" xfId="0" applyFont="1" applyBorder="1"/>
    <xf numFmtId="0" fontId="19" fillId="0" borderId="12" xfId="0" applyFont="1" applyBorder="1"/>
    <xf numFmtId="0" fontId="21" fillId="0" borderId="0" xfId="0" applyFont="1" applyAlignment="1">
      <alignment horizontal="left" indent="1"/>
    </xf>
    <xf numFmtId="0" fontId="33" fillId="0" borderId="0" xfId="0" quotePrefix="1" applyFont="1"/>
    <xf numFmtId="0" fontId="33" fillId="0" borderId="0" xfId="0" applyFont="1"/>
    <xf numFmtId="0" fontId="33" fillId="0" borderId="0" xfId="0" quotePrefix="1" applyFont="1" applyAlignment="1">
      <alignment horizontal="left"/>
    </xf>
    <xf numFmtId="0" fontId="22" fillId="8" borderId="0" xfId="0" applyFont="1" applyFill="1" applyAlignment="1">
      <alignment vertical="center" wrapText="1"/>
    </xf>
    <xf numFmtId="0" fontId="22" fillId="8" borderId="0" xfId="0" applyFont="1" applyFill="1" applyAlignment="1">
      <alignment horizontal="left" indent="1"/>
    </xf>
    <xf numFmtId="0" fontId="21" fillId="0" borderId="0" xfId="0" quotePrefix="1" applyFont="1" applyAlignment="1">
      <alignment horizontal="left" indent="1"/>
    </xf>
    <xf numFmtId="0" fontId="36" fillId="8" borderId="32" xfId="0" applyFont="1" applyFill="1" applyBorder="1" applyAlignment="1">
      <alignment horizontal="left" indent="1"/>
    </xf>
    <xf numFmtId="0" fontId="21" fillId="8" borderId="33" xfId="0" applyFont="1" applyFill="1" applyBorder="1"/>
    <xf numFmtId="0" fontId="21" fillId="8" borderId="35" xfId="0" applyFont="1" applyFill="1" applyBorder="1"/>
    <xf numFmtId="0" fontId="21" fillId="6" borderId="36" xfId="0" applyFont="1" applyFill="1" applyBorder="1" applyAlignment="1">
      <alignment vertical="center"/>
    </xf>
    <xf numFmtId="0" fontId="21" fillId="6" borderId="38" xfId="0" applyFont="1" applyFill="1" applyBorder="1" applyAlignment="1">
      <alignment vertical="center"/>
    </xf>
    <xf numFmtId="0" fontId="22" fillId="0" borderId="34" xfId="0" quotePrefix="1" applyFont="1" applyBorder="1" applyAlignment="1">
      <alignment horizontal="left" indent="1"/>
    </xf>
    <xf numFmtId="0" fontId="22" fillId="0" borderId="37" xfId="0" quotePrefix="1" applyFont="1" applyBorder="1" applyAlignment="1">
      <alignment horizontal="left" indent="1"/>
    </xf>
    <xf numFmtId="0" fontId="37" fillId="8" borderId="34" xfId="0" applyFont="1" applyFill="1" applyBorder="1" applyAlignment="1">
      <alignment horizontal="left" vertical="center" indent="1"/>
    </xf>
    <xf numFmtId="0" fontId="38" fillId="0" borderId="8" xfId="0" applyFont="1" applyBorder="1" applyAlignment="1">
      <alignment horizontal="left" indent="1"/>
    </xf>
    <xf numFmtId="171" fontId="21" fillId="6" borderId="13" xfId="1" applyNumberFormat="1" applyFont="1" applyFill="1" applyBorder="1" applyAlignment="1">
      <alignment horizontal="center"/>
    </xf>
    <xf numFmtId="170" fontId="21" fillId="6" borderId="14" xfId="1" applyFont="1" applyFill="1" applyBorder="1" applyAlignment="1">
      <alignment horizontal="center"/>
    </xf>
    <xf numFmtId="171" fontId="21" fillId="6" borderId="15" xfId="1" applyNumberFormat="1" applyFont="1" applyFill="1" applyBorder="1" applyAlignment="1">
      <alignment horizontal="center"/>
    </xf>
    <xf numFmtId="170" fontId="21" fillId="6" borderId="16" xfId="1" applyFont="1" applyFill="1" applyBorder="1" applyAlignment="1">
      <alignment horizontal="center"/>
    </xf>
    <xf numFmtId="171" fontId="21" fillId="6" borderId="17" xfId="1" applyNumberFormat="1" applyFont="1" applyFill="1" applyBorder="1" applyAlignment="1">
      <alignment horizontal="center"/>
    </xf>
    <xf numFmtId="170" fontId="21" fillId="6" borderId="18" xfId="1" applyFont="1" applyFill="1" applyBorder="1" applyAlignment="1">
      <alignment horizontal="center"/>
    </xf>
    <xf numFmtId="9" fontId="19" fillId="6" borderId="0" xfId="2" applyFont="1" applyFill="1" applyBorder="1" applyProtection="1"/>
    <xf numFmtId="0" fontId="0" fillId="5" borderId="0" xfId="0" applyFill="1"/>
    <xf numFmtId="0" fontId="40" fillId="0" borderId="0" xfId="0" applyFont="1" applyAlignment="1">
      <alignment horizontal="left"/>
    </xf>
    <xf numFmtId="0" fontId="19" fillId="8" borderId="0" xfId="0" applyFont="1" applyFill="1"/>
    <xf numFmtId="49" fontId="19" fillId="0" borderId="0" xfId="0" applyNumberFormat="1" applyFont="1" applyAlignment="1">
      <alignment horizontal="left" indent="1"/>
    </xf>
    <xf numFmtId="14" fontId="19" fillId="0" borderId="0" xfId="0" applyNumberFormat="1" applyFont="1"/>
    <xf numFmtId="0" fontId="41" fillId="0" borderId="0" xfId="0" applyFont="1" applyAlignment="1">
      <alignment horizontal="left" vertical="center" indent="1"/>
    </xf>
    <xf numFmtId="49" fontId="19" fillId="0" borderId="0" xfId="5" applyNumberFormat="1" applyFont="1" applyAlignment="1">
      <alignment horizontal="left" indent="1"/>
    </xf>
    <xf numFmtId="0" fontId="19" fillId="0" borderId="0" xfId="0" quotePrefix="1" applyFont="1" applyAlignment="1">
      <alignment horizontal="right"/>
    </xf>
    <xf numFmtId="0" fontId="43" fillId="0" borderId="0" xfId="7" applyFont="1"/>
    <xf numFmtId="0" fontId="43" fillId="0" borderId="0" xfId="7" applyFont="1" applyAlignment="1">
      <alignment horizontal="left" vertical="center"/>
    </xf>
    <xf numFmtId="3" fontId="43" fillId="0" borderId="0" xfId="7" applyNumberFormat="1" applyFont="1" applyAlignment="1">
      <alignment vertical="center"/>
    </xf>
    <xf numFmtId="0" fontId="43" fillId="0" borderId="0" xfId="7" applyFont="1" applyAlignment="1">
      <alignment vertical="center"/>
    </xf>
    <xf numFmtId="0" fontId="44" fillId="0" borderId="0" xfId="7" applyFont="1" applyAlignment="1">
      <alignment wrapText="1"/>
    </xf>
    <xf numFmtId="0" fontId="0" fillId="9" borderId="0" xfId="0" applyFill="1" applyAlignment="1">
      <alignment horizontal="center"/>
    </xf>
    <xf numFmtId="0" fontId="50" fillId="8" borderId="0" xfId="0" quotePrefix="1" applyFont="1" applyFill="1" applyAlignment="1">
      <alignment horizontal="left" indent="1"/>
    </xf>
    <xf numFmtId="0" fontId="49" fillId="8" borderId="0" xfId="9" applyFill="1" applyBorder="1" applyAlignment="1">
      <alignment horizontal="left" indent="1"/>
    </xf>
    <xf numFmtId="44" fontId="21" fillId="6" borderId="13" xfId="10" applyFont="1" applyFill="1" applyBorder="1" applyAlignment="1">
      <alignment horizontal="center"/>
    </xf>
    <xf numFmtId="44" fontId="21" fillId="6" borderId="15" xfId="10" applyFont="1" applyFill="1" applyBorder="1" applyAlignment="1">
      <alignment horizontal="center"/>
    </xf>
    <xf numFmtId="44" fontId="21" fillId="6" borderId="17" xfId="10" applyFont="1" applyFill="1" applyBorder="1" applyAlignment="1">
      <alignment horizontal="center"/>
    </xf>
    <xf numFmtId="44" fontId="21" fillId="6" borderId="14" xfId="10" applyFont="1" applyFill="1" applyBorder="1" applyAlignment="1">
      <alignment horizontal="center"/>
    </xf>
    <xf numFmtId="44" fontId="21" fillId="6" borderId="16" xfId="10" applyFont="1" applyFill="1" applyBorder="1" applyAlignment="1">
      <alignment horizontal="center"/>
    </xf>
    <xf numFmtId="44" fontId="21" fillId="6" borderId="18" xfId="10" applyFont="1" applyFill="1" applyBorder="1" applyAlignment="1">
      <alignment horizontal="center"/>
    </xf>
    <xf numFmtId="44" fontId="14" fillId="3" borderId="4" xfId="5" applyNumberFormat="1" applyFont="1" applyFill="1" applyBorder="1" applyAlignment="1">
      <alignment horizontal="center"/>
    </xf>
    <xf numFmtId="44" fontId="3" fillId="3" borderId="4" xfId="5" applyNumberFormat="1" applyFill="1" applyBorder="1"/>
    <xf numFmtId="168" fontId="23" fillId="0" borderId="41" xfId="0" applyNumberFormat="1" applyFont="1" applyBorder="1"/>
    <xf numFmtId="0" fontId="0" fillId="0" borderId="41" xfId="0" applyBorder="1"/>
    <xf numFmtId="0" fontId="55" fillId="10" borderId="0" xfId="0" applyFont="1" applyFill="1"/>
    <xf numFmtId="0" fontId="0" fillId="11" borderId="0" xfId="0" applyFill="1"/>
    <xf numFmtId="167" fontId="0" fillId="11" borderId="0" xfId="2" applyNumberFormat="1" applyFont="1" applyFill="1"/>
    <xf numFmtId="0" fontId="16" fillId="4" borderId="0" xfId="5" applyFont="1" applyFill="1" applyAlignment="1">
      <alignment horizontal="center" vertical="center" wrapText="1"/>
    </xf>
    <xf numFmtId="0" fontId="15" fillId="4" borderId="0" xfId="5" applyFont="1" applyFill="1" applyAlignment="1">
      <alignment horizontal="center" vertical="center"/>
    </xf>
    <xf numFmtId="0" fontId="3" fillId="0" borderId="25" xfId="5" applyBorder="1" applyAlignment="1">
      <alignment horizontal="center" wrapText="1"/>
    </xf>
    <xf numFmtId="0" fontId="12" fillId="0" borderId="0" xfId="5" applyFont="1" applyAlignment="1">
      <alignment horizontal="left" vertical="center" wrapText="1"/>
    </xf>
    <xf numFmtId="0" fontId="3" fillId="0" borderId="29" xfId="5" applyBorder="1" applyAlignment="1">
      <alignment horizontal="center"/>
    </xf>
    <xf numFmtId="0" fontId="3" fillId="0" borderId="29" xfId="5" applyBorder="1" applyAlignment="1">
      <alignment horizontal="center" wrapText="1"/>
    </xf>
    <xf numFmtId="0" fontId="3" fillId="0" borderId="4" xfId="5" applyBorder="1" applyAlignment="1">
      <alignment horizontal="center" wrapText="1"/>
    </xf>
    <xf numFmtId="0" fontId="3" fillId="0" borderId="28" xfId="5" applyBorder="1" applyAlignment="1">
      <alignment horizontal="center" wrapText="1"/>
    </xf>
    <xf numFmtId="0" fontId="3" fillId="0" borderId="16" xfId="5" applyBorder="1" applyAlignment="1">
      <alignment horizontal="center" wrapText="1"/>
    </xf>
    <xf numFmtId="0" fontId="3" fillId="0" borderId="30" xfId="5" applyBorder="1" applyAlignment="1">
      <alignment horizontal="center" wrapText="1"/>
    </xf>
    <xf numFmtId="0" fontId="3" fillId="0" borderId="26" xfId="5" applyBorder="1" applyAlignment="1">
      <alignment horizontal="center" wrapText="1"/>
    </xf>
    <xf numFmtId="165" fontId="10" fillId="0" borderId="0" xfId="0" applyNumberFormat="1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46" fillId="0" borderId="0" xfId="7" applyFont="1" applyAlignment="1">
      <alignment horizontal="center"/>
    </xf>
    <xf numFmtId="0" fontId="47" fillId="0" borderId="0" xfId="7" applyFont="1" applyAlignment="1">
      <alignment horizontal="center" vertical="top" wrapText="1"/>
    </xf>
    <xf numFmtId="0" fontId="47" fillId="0" borderId="0" xfId="7" applyFont="1" applyAlignment="1">
      <alignment horizontal="center" vertical="top"/>
    </xf>
    <xf numFmtId="0" fontId="32" fillId="0" borderId="0" xfId="0" applyFont="1" applyAlignment="1">
      <alignment horizontal="left" vertical="center" wrapText="1" indent="1"/>
    </xf>
    <xf numFmtId="0" fontId="19" fillId="7" borderId="0" xfId="0" applyFont="1" applyFill="1" applyBorder="1"/>
    <xf numFmtId="0" fontId="19" fillId="0" borderId="0" xfId="0" applyFont="1" applyAlignment="1">
      <alignment horizontal="left" indent="1"/>
    </xf>
    <xf numFmtId="0" fontId="20" fillId="0" borderId="42" xfId="0" applyFont="1" applyBorder="1"/>
    <xf numFmtId="0" fontId="20" fillId="6" borderId="44" xfId="0" applyFont="1" applyFill="1" applyBorder="1"/>
    <xf numFmtId="0" fontId="20" fillId="0" borderId="43" xfId="0" applyFont="1" applyBorder="1"/>
    <xf numFmtId="0" fontId="0" fillId="8" borderId="0" xfId="0" applyFill="1" applyAlignment="1">
      <alignment horizontal="left" vertical="center" indent="1"/>
    </xf>
    <xf numFmtId="0" fontId="60" fillId="8" borderId="0" xfId="0" applyFont="1" applyFill="1" applyAlignment="1">
      <alignment horizontal="left" vertical="center" indent="2"/>
    </xf>
    <xf numFmtId="0" fontId="59" fillId="8" borderId="0" xfId="0" applyFont="1" applyFill="1" applyAlignment="1">
      <alignment horizontal="left" vertical="center" wrapText="1" indent="2"/>
    </xf>
    <xf numFmtId="0" fontId="63" fillId="8" borderId="0" xfId="0" applyFont="1" applyFill="1" applyAlignment="1">
      <alignment vertical="center" wrapText="1"/>
    </xf>
    <xf numFmtId="0" fontId="66" fillId="0" borderId="0" xfId="0" applyFont="1"/>
    <xf numFmtId="9" fontId="67" fillId="0" borderId="0" xfId="1" applyNumberFormat="1" applyFont="1" applyAlignment="1">
      <alignment horizontal="center"/>
    </xf>
    <xf numFmtId="9" fontId="68" fillId="0" borderId="0" xfId="1" applyNumberFormat="1" applyFont="1" applyAlignment="1">
      <alignment horizontal="center"/>
    </xf>
    <xf numFmtId="0" fontId="0" fillId="0" borderId="0" xfId="0" applyAlignment="1">
      <alignment horizontal="center"/>
    </xf>
    <xf numFmtId="0" fontId="63" fillId="8" borderId="0" xfId="0" applyFont="1" applyFill="1" applyAlignment="1">
      <alignment horizontal="left" vertical="center" wrapText="1" indent="1"/>
    </xf>
    <xf numFmtId="0" fontId="1" fillId="0" borderId="27" xfId="5" applyFont="1" applyBorder="1" applyAlignment="1">
      <alignment horizontal="center" wrapText="1"/>
    </xf>
    <xf numFmtId="0" fontId="74" fillId="0" borderId="27" xfId="5" applyFont="1" applyBorder="1" applyAlignment="1">
      <alignment horizontal="center" wrapText="1"/>
    </xf>
    <xf numFmtId="0" fontId="74" fillId="0" borderId="25" xfId="5" applyFont="1" applyBorder="1" applyAlignment="1">
      <alignment horizontal="center" wrapText="1"/>
    </xf>
    <xf numFmtId="0" fontId="3" fillId="0" borderId="0" xfId="5" applyAlignment="1"/>
    <xf numFmtId="0" fontId="3" fillId="12" borderId="0" xfId="5" applyFill="1"/>
    <xf numFmtId="0" fontId="76" fillId="12" borderId="0" xfId="5" applyFont="1" applyFill="1" applyAlignment="1">
      <alignment horizontal="left" wrapText="1" indent="1"/>
    </xf>
    <xf numFmtId="0" fontId="75" fillId="12" borderId="0" xfId="5" applyFont="1" applyFill="1" applyAlignment="1">
      <alignment horizontal="left" wrapText="1" indent="1"/>
    </xf>
    <xf numFmtId="0" fontId="77" fillId="8" borderId="0" xfId="0" applyFont="1" applyFill="1" applyAlignment="1">
      <alignment horizontal="center" vertical="center" wrapText="1"/>
    </xf>
    <xf numFmtId="174" fontId="0" fillId="0" borderId="0" xfId="0" applyNumberFormat="1"/>
    <xf numFmtId="0" fontId="78" fillId="0" borderId="0" xfId="0" applyFont="1" applyAlignment="1">
      <alignment horizontal="left" indent="1"/>
    </xf>
    <xf numFmtId="0" fontId="79" fillId="13" borderId="0" xfId="0" applyFont="1" applyFill="1" applyAlignment="1">
      <alignment horizontal="left" vertical="center" indent="1"/>
    </xf>
    <xf numFmtId="0" fontId="0" fillId="14" borderId="0" xfId="0" applyFill="1"/>
    <xf numFmtId="174" fontId="0" fillId="14" borderId="0" xfId="0" applyNumberFormat="1" applyFill="1"/>
    <xf numFmtId="0" fontId="0" fillId="14" borderId="0" xfId="0" applyFill="1" applyAlignment="1">
      <alignment wrapText="1"/>
    </xf>
    <xf numFmtId="175" fontId="0" fillId="0" borderId="0" xfId="0" applyNumberFormat="1"/>
    <xf numFmtId="0" fontId="83" fillId="0" borderId="0" xfId="0" applyFont="1"/>
    <xf numFmtId="175" fontId="0" fillId="15" borderId="45" xfId="0" applyNumberFormat="1" applyFill="1" applyBorder="1"/>
    <xf numFmtId="0" fontId="0" fillId="0" borderId="0" xfId="0" applyAlignment="1">
      <alignment horizontal="right"/>
    </xf>
    <xf numFmtId="0" fontId="0" fillId="15" borderId="45" xfId="0" applyFill="1" applyBorder="1"/>
    <xf numFmtId="175" fontId="0" fillId="0" borderId="46" xfId="0" applyNumberFormat="1" applyBorder="1"/>
    <xf numFmtId="0" fontId="0" fillId="0" borderId="46" xfId="0" applyBorder="1"/>
    <xf numFmtId="175" fontId="0" fillId="14" borderId="0" xfId="0" applyNumberFormat="1" applyFill="1"/>
    <xf numFmtId="0" fontId="84" fillId="13" borderId="0" xfId="0" applyFont="1" applyFill="1" applyAlignment="1">
      <alignment horizontal="left" vertical="center" wrapText="1" indent="1"/>
    </xf>
    <xf numFmtId="0" fontId="83" fillId="0" borderId="0" xfId="0" applyFont="1" applyAlignment="1">
      <alignment horizontal="left"/>
    </xf>
    <xf numFmtId="0" fontId="0" fillId="0" borderId="46" xfId="0" applyBorder="1" applyAlignment="1">
      <alignment horizontal="center"/>
    </xf>
    <xf numFmtId="0" fontId="87" fillId="0" borderId="0" xfId="0" applyFont="1"/>
    <xf numFmtId="0" fontId="0" fillId="15" borderId="47" xfId="0" applyFill="1" applyBorder="1" applyAlignment="1">
      <alignment horizontal="center"/>
    </xf>
    <xf numFmtId="0" fontId="0" fillId="14" borderId="0" xfId="0" applyFill="1" applyAlignment="1">
      <alignment horizontal="left" wrapText="1"/>
    </xf>
    <xf numFmtId="0" fontId="88" fillId="0" borderId="0" xfId="0" applyFont="1" applyAlignment="1">
      <alignment horizontal="center" vertical="center"/>
    </xf>
    <xf numFmtId="0" fontId="0" fillId="15" borderId="0" xfId="0" applyFill="1"/>
    <xf numFmtId="0" fontId="89" fillId="13" borderId="0" xfId="0" applyFont="1" applyFill="1" applyAlignment="1">
      <alignment horizontal="left" vertical="center" wrapText="1" indent="1"/>
    </xf>
    <xf numFmtId="174" fontId="0" fillId="15" borderId="45" xfId="0" applyNumberFormat="1" applyFill="1" applyBorder="1"/>
    <xf numFmtId="0" fontId="0" fillId="14" borderId="0" xfId="0" applyFill="1" applyAlignment="1">
      <alignment horizontal="left" vertical="center" wrapText="1"/>
    </xf>
    <xf numFmtId="175" fontId="0" fillId="14" borderId="0" xfId="0" applyNumberFormat="1" applyFill="1" applyAlignment="1">
      <alignment vertical="center"/>
    </xf>
    <xf numFmtId="0" fontId="0" fillId="14" borderId="0" xfId="0" applyFill="1" applyAlignment="1">
      <alignment vertical="center"/>
    </xf>
    <xf numFmtId="0" fontId="92" fillId="13" borderId="0" xfId="0" applyFont="1" applyFill="1" applyAlignment="1">
      <alignment horizontal="left" vertical="center" indent="1"/>
    </xf>
    <xf numFmtId="175" fontId="62" fillId="15" borderId="45" xfId="0" applyNumberFormat="1" applyFont="1" applyFill="1" applyBorder="1"/>
    <xf numFmtId="0" fontId="96" fillId="13" borderId="0" xfId="0" applyFont="1" applyFill="1" applyAlignment="1">
      <alignment horizontal="left" vertical="center" wrapText="1" indent="1"/>
    </xf>
    <xf numFmtId="0" fontId="80" fillId="13" borderId="0" xfId="0" applyFont="1" applyFill="1" applyAlignment="1">
      <alignment horizontal="left" vertical="center" wrapText="1" indent="1"/>
    </xf>
    <xf numFmtId="174" fontId="82" fillId="16" borderId="0" xfId="0" applyNumberFormat="1" applyFont="1" applyFill="1" applyBorder="1" applyAlignment="1">
      <alignment horizontal="center" vertical="center" wrapText="1"/>
    </xf>
    <xf numFmtId="0" fontId="99" fillId="0" borderId="0" xfId="0" applyFont="1" applyAlignment="1">
      <alignment horizontal="left" vertical="center" indent="2" readingOrder="1"/>
    </xf>
    <xf numFmtId="165" fontId="19" fillId="0" borderId="1" xfId="0" applyNumberFormat="1" applyFont="1" applyBorder="1" applyAlignment="1">
      <alignment horizontal="left" indent="1"/>
    </xf>
    <xf numFmtId="165" fontId="19" fillId="0" borderId="3" xfId="0" applyNumberFormat="1" applyFont="1" applyBorder="1" applyAlignment="1">
      <alignment horizontal="left" indent="1"/>
    </xf>
    <xf numFmtId="0" fontId="58" fillId="8" borderId="0" xfId="0" applyFont="1" applyFill="1" applyAlignment="1">
      <alignment horizontal="left" vertical="center" wrapText="1" indent="2"/>
    </xf>
    <xf numFmtId="165" fontId="104" fillId="0" borderId="0" xfId="0" applyNumberFormat="1" applyFont="1" applyAlignment="1">
      <alignment horizontal="left"/>
    </xf>
    <xf numFmtId="165" fontId="106" fillId="0" borderId="0" xfId="0" applyNumberFormat="1" applyFont="1" applyAlignment="1">
      <alignment horizontal="center" vertical="center"/>
    </xf>
    <xf numFmtId="0" fontId="107" fillId="13" borderId="0" xfId="0" applyFont="1" applyFill="1" applyAlignment="1">
      <alignment horizontal="left" vertical="center" wrapText="1" indent="1"/>
    </xf>
    <xf numFmtId="0" fontId="62" fillId="13" borderId="0" xfId="0" applyFont="1" applyFill="1" applyAlignment="1">
      <alignment horizontal="left" vertical="center" wrapText="1" indent="1"/>
    </xf>
    <xf numFmtId="0" fontId="112" fillId="8" borderId="0" xfId="0" applyFont="1" applyFill="1" applyAlignment="1">
      <alignment horizontal="center" vertical="center"/>
    </xf>
    <xf numFmtId="0" fontId="43" fillId="8" borderId="0" xfId="7" applyFont="1" applyFill="1" applyAlignment="1">
      <alignment vertical="center"/>
    </xf>
    <xf numFmtId="166" fontId="45" fillId="8" borderId="0" xfId="8" applyNumberFormat="1" applyFill="1" applyBorder="1" applyAlignment="1">
      <alignment horizontal="left" indent="1"/>
    </xf>
    <xf numFmtId="0" fontId="21" fillId="8" borderId="0" xfId="0" applyFont="1" applyFill="1" applyAlignment="1">
      <alignment horizontal="left" indent="1"/>
    </xf>
    <xf numFmtId="0" fontId="22" fillId="8" borderId="0" xfId="0" applyFont="1" applyFill="1" applyAlignment="1">
      <alignment horizontal="left" vertical="center" indent="1"/>
    </xf>
    <xf numFmtId="0" fontId="60" fillId="8" borderId="0" xfId="0" applyFont="1" applyFill="1" applyAlignment="1">
      <alignment horizontal="left" vertical="center" wrapText="1" indent="2"/>
    </xf>
    <xf numFmtId="0" fontId="64" fillId="8" borderId="0" xfId="0" applyFont="1" applyFill="1" applyAlignment="1">
      <alignment horizontal="left" vertical="center" wrapText="1" indent="1"/>
    </xf>
    <xf numFmtId="0" fontId="64" fillId="8" borderId="0" xfId="0" applyFont="1" applyFill="1" applyAlignment="1">
      <alignment vertical="center" wrapText="1"/>
    </xf>
    <xf numFmtId="0" fontId="0" fillId="0" borderId="0" xfId="0" applyAlignment="1">
      <alignment vertical="center"/>
    </xf>
  </cellXfs>
  <cellStyles count="11">
    <cellStyle name="Euro" xfId="1" xr:uid="{00000000-0005-0000-0000-000000000000}"/>
    <cellStyle name="Prozent" xfId="2" builtinId="5"/>
    <cellStyle name="Standard" xfId="0" builtinId="0" customBuiltin="1"/>
    <cellStyle name="Standard 2" xfId="5" xr:uid="{00000000-0005-0000-0000-000007000000}"/>
    <cellStyle name="Standard 3" xfId="7" xr:uid="{00000000-0005-0000-0000-000008000000}"/>
    <cellStyle name="Überschrift" xfId="3" builtinId="15" customBuiltin="1"/>
    <cellStyle name="Überschrift 1" xfId="8" builtinId="16"/>
    <cellStyle name="Überschrift 2" xfId="9" builtinId="17"/>
    <cellStyle name="Währung" xfId="10" builtinId="4"/>
    <cellStyle name="Währung 2" xfId="6" xr:uid="{00000000-0005-0000-0000-00000C000000}"/>
    <cellStyle name="Währung_Rabatt für A-Kunden" xfId="4" xr:uid="{00000000-0005-0000-0000-00000D000000}"/>
  </cellStyles>
  <dxfs count="65">
    <dxf>
      <fill>
        <patternFill>
          <bgColor rgb="FFCCFF99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ont>
        <b/>
        <color rgb="FF5EB91E"/>
        <name val="Calibri"/>
        <family val="2"/>
      </font>
      <border diagonalUp="0" diagonalDown="0">
        <left style="thin">
          <color rgb="FF5EB91E"/>
        </left>
        <right style="thin">
          <color rgb="FF5EB91E"/>
        </right>
        <top style="thin">
          <color rgb="FF5EB91E"/>
        </top>
        <bottom style="thin">
          <color rgb="FF5EB91E"/>
        </bottom>
      </border>
    </dxf>
    <dxf>
      <font>
        <name val="Calibri"/>
        <family val="2"/>
      </font>
      <fill>
        <patternFill>
          <bgColor rgb="FFAEF2A1"/>
        </patternFill>
      </fill>
    </dxf>
    <dxf>
      <font>
        <name val="Calibri"/>
        <family val="2"/>
      </font>
      <fill>
        <patternFill>
          <bgColor rgb="FFAEF2A1"/>
        </patternFill>
      </fill>
    </dxf>
    <dxf>
      <font>
        <name val="Calibri"/>
        <family val="2"/>
      </font>
      <fill>
        <patternFill>
          <bgColor rgb="FFAEF2A1"/>
        </patternFill>
      </fill>
    </dxf>
    <dxf>
      <font>
        <name val="Calibri"/>
        <family val="2"/>
      </font>
      <fill>
        <patternFill>
          <bgColor rgb="FFAEF2A1"/>
        </patternFill>
      </fill>
    </dxf>
    <dxf>
      <font>
        <b/>
        <color rgb="FF5EB91E"/>
        <name val="Calibri"/>
        <family val="2"/>
      </font>
      <border diagonalUp="0" diagonalDown="0">
        <left style="thin">
          <color rgb="FF5EB91E"/>
        </left>
        <right style="thin">
          <color rgb="FF5EB91E"/>
        </right>
        <top style="thin">
          <color rgb="FF5EB91E"/>
        </top>
        <bottom style="thin">
          <color rgb="FF5EB91E"/>
        </bottom>
      </border>
    </dxf>
    <dxf>
      <font>
        <name val="Calibri"/>
        <family val="2"/>
      </font>
      <fill>
        <patternFill>
          <bgColor rgb="FFAEF2A1"/>
        </patternFill>
      </fill>
    </dxf>
    <dxf>
      <font>
        <name val="Calibri"/>
        <family val="2"/>
      </font>
      <fill>
        <patternFill>
          <bgColor rgb="FFAEF2A1"/>
        </patternFill>
      </fill>
    </dxf>
    <dxf>
      <font>
        <name val="Calibri"/>
        <family val="2"/>
      </font>
      <fill>
        <patternFill>
          <bgColor rgb="FFAEF2A1"/>
        </patternFill>
      </fill>
    </dxf>
    <dxf>
      <font>
        <name val="Calibri"/>
        <family val="2"/>
      </font>
      <fill>
        <patternFill>
          <bgColor rgb="FFAEF2A1"/>
        </patternFill>
      </fill>
    </dxf>
    <dxf>
      <font>
        <b/>
        <color rgb="FF5EB91E"/>
        <name val="Calibri"/>
        <family val="2"/>
      </font>
      <border diagonalUp="0" diagonalDown="0">
        <left/>
        <right/>
        <top/>
        <bottom/>
      </border>
    </dxf>
    <dxf>
      <font>
        <name val="Calibri"/>
        <family val="2"/>
      </font>
      <fill>
        <patternFill>
          <bgColor rgb="FFAEF2A1"/>
        </patternFill>
      </fill>
    </dxf>
    <dxf>
      <font>
        <name val="Calibri"/>
        <family val="2"/>
      </font>
      <fill>
        <patternFill>
          <bgColor rgb="FFAEF2A1"/>
        </patternFill>
      </fill>
    </dxf>
    <dxf>
      <font>
        <name val="Calibri"/>
        <family val="2"/>
      </font>
      <fill>
        <patternFill>
          <bgColor rgb="FFAEF2A1"/>
        </patternFill>
      </fill>
    </dxf>
    <dxf>
      <font>
        <name val="Calibri"/>
        <family val="2"/>
      </font>
      <fill>
        <patternFill>
          <bgColor rgb="FFAEF2A1"/>
        </patternFill>
      </fill>
    </dxf>
    <dxf>
      <font>
        <name val="Calibri"/>
        <family val="2"/>
      </font>
      <fill>
        <patternFill>
          <bgColor rgb="FFAEF2A1"/>
        </patternFill>
      </fill>
    </dxf>
    <dxf>
      <font>
        <b/>
        <color rgb="FF5EB91E"/>
        <name val="Calibri"/>
        <family val="2"/>
      </font>
      <border diagonalUp="0" diagonalDown="0">
        <left/>
        <right/>
        <top/>
        <bottom/>
      </border>
    </dxf>
    <dxf>
      <font>
        <b/>
        <color rgb="FF5EB91E"/>
        <name val="Calibri"/>
        <family val="2"/>
      </font>
      <border diagonalUp="0" diagonalDown="0">
        <left style="thin">
          <color rgb="FF5EB91E"/>
        </left>
        <right style="thin">
          <color rgb="FF5EB91E"/>
        </right>
        <top style="thin">
          <color rgb="FF5EB91E"/>
        </top>
        <bottom style="thin">
          <color rgb="FF5EB91E"/>
        </bottom>
      </border>
    </dxf>
    <dxf>
      <font>
        <name val="Calibri"/>
        <family val="2"/>
      </font>
      <fill>
        <patternFill>
          <bgColor rgb="FFAEF2A1"/>
        </patternFill>
      </fill>
    </dxf>
    <dxf>
      <font>
        <name val="Calibri"/>
        <family val="2"/>
      </font>
      <fill>
        <patternFill>
          <bgColor rgb="FFAEF2A1"/>
        </patternFill>
      </fill>
    </dxf>
    <dxf>
      <font>
        <name val="Calibri"/>
        <family val="2"/>
      </font>
      <fill>
        <patternFill>
          <bgColor rgb="FFAEF2A1"/>
        </patternFill>
      </fill>
    </dxf>
    <dxf>
      <font>
        <name val="Calibri"/>
        <family val="2"/>
      </font>
      <fill>
        <patternFill>
          <bgColor rgb="FFAEF2A1"/>
        </patternFill>
      </fill>
    </dxf>
    <dxf>
      <font>
        <name val="Calibri"/>
        <family val="2"/>
      </font>
      <fill>
        <patternFill>
          <bgColor rgb="FFAEF2A1"/>
        </patternFill>
      </fill>
    </dxf>
    <dxf>
      <font>
        <name val="Calibri"/>
        <family val="2"/>
      </font>
      <fill>
        <patternFill>
          <bgColor rgb="FFAEF2A1"/>
        </patternFill>
      </fill>
    </dxf>
    <dxf>
      <font>
        <name val="Calibri"/>
        <family val="2"/>
      </font>
      <fill>
        <patternFill>
          <bgColor rgb="FFAEF2A1"/>
        </patternFill>
      </fill>
    </dxf>
    <dxf>
      <font>
        <name val="Calibri"/>
        <family val="2"/>
      </font>
      <fill>
        <patternFill>
          <bgColor rgb="FFAEF2A1"/>
        </patternFill>
      </fill>
    </dxf>
    <dxf>
      <font>
        <name val="Calibri"/>
        <family val="2"/>
      </font>
      <fill>
        <patternFill>
          <bgColor rgb="FFAEF2A1"/>
        </patternFill>
      </fill>
    </dxf>
    <dxf>
      <font>
        <b/>
        <color rgb="FF5EB91E"/>
        <name val="Calibri"/>
        <family val="2"/>
      </font>
      <border diagonalUp="0" diagonalDown="0">
        <left style="thin">
          <color rgb="FF5EB91E"/>
        </left>
        <right style="thin">
          <color rgb="FF5EB91E"/>
        </right>
        <top style="thin">
          <color rgb="FF5EB91E"/>
        </top>
        <bottom style="thin">
          <color rgb="FF5EB91E"/>
        </bottom>
      </border>
    </dxf>
    <dxf>
      <font>
        <name val="Calibri"/>
        <family val="2"/>
      </font>
      <fill>
        <patternFill>
          <bgColor rgb="FFAEF2A1"/>
        </patternFill>
      </fill>
    </dxf>
    <dxf>
      <font>
        <b/>
        <color rgb="FF5EB91E"/>
        <name val="Calibri"/>
        <family val="2"/>
      </font>
      <border diagonalUp="0" diagonalDown="0">
        <left style="thin">
          <color rgb="FF5EB91E"/>
        </left>
        <right style="thin">
          <color rgb="FF5EB91E"/>
        </right>
        <top style="thin">
          <color rgb="FF5EB91E"/>
        </top>
        <bottom style="thin">
          <color rgb="FF5EB91E"/>
        </bottom>
      </border>
    </dxf>
    <dxf>
      <font>
        <name val="Calibri"/>
        <family val="2"/>
      </font>
      <fill>
        <patternFill>
          <bgColor rgb="FFAEF2A1"/>
        </patternFill>
      </fill>
    </dxf>
    <dxf>
      <font>
        <name val="Calibri"/>
        <family val="2"/>
      </font>
      <fill>
        <patternFill>
          <bgColor rgb="FFAEF2A1"/>
        </patternFill>
      </fill>
    </dxf>
    <dxf>
      <font>
        <name val="Calibri"/>
        <family val="2"/>
      </font>
      <fill>
        <patternFill>
          <bgColor rgb="FFAEF2A1"/>
        </patternFill>
      </fill>
    </dxf>
    <dxf>
      <font>
        <name val="Calibri"/>
        <family val="2"/>
      </font>
      <fill>
        <patternFill>
          <bgColor rgb="FFAEF2A1"/>
        </patternFill>
      </fill>
    </dxf>
    <dxf>
      <font>
        <name val="Calibri"/>
        <family val="2"/>
      </font>
      <fill>
        <patternFill>
          <bgColor rgb="FFAEF2A1"/>
        </patternFill>
      </fill>
    </dxf>
    <dxf>
      <font>
        <name val="Calibri"/>
        <family val="2"/>
      </font>
      <fill>
        <patternFill>
          <bgColor rgb="FFAEF2A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2E49C"/>
        </patternFill>
      </fill>
    </dxf>
    <dxf>
      <fill>
        <patternFill>
          <bgColor rgb="FFBCE292"/>
        </patternFill>
      </fill>
    </dxf>
    <dxf>
      <fill>
        <patternFill>
          <bgColor rgb="FFC0E39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2E49C"/>
        </patternFill>
      </fill>
    </dxf>
    <dxf>
      <fill>
        <patternFill>
          <bgColor rgb="FFBCE292"/>
        </patternFill>
      </fill>
    </dxf>
    <dxf>
      <fill>
        <patternFill>
          <bgColor rgb="FFC0E399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99"/>
        </patternFill>
      </fill>
    </dxf>
  </dxfs>
  <tableStyles count="0" defaultTableStyle="TableStyleMedium9" defaultPivotStyle="PivotStyleLight16"/>
  <colors>
    <mruColors>
      <color rgb="FFCCFF99"/>
      <color rgb="FF0080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'B (5)'!$F$4</c:f>
              <c:strCache>
                <c:ptCount val="1"/>
                <c:pt idx="0">
                  <c:v>Summen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1E-41ED-99E1-0E1B9B7856D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91E-41ED-99E1-0E1B9B7856D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91E-41ED-99E1-0E1B9B7856D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91E-41ED-99E1-0E1B9B7856D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91E-41ED-99E1-0E1B9B7856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'B (5)'!$A$5:$A$9</c:f>
              <c:strCache>
                <c:ptCount val="5"/>
                <c:pt idx="0">
                  <c:v>Schorn</c:v>
                </c:pt>
                <c:pt idx="1">
                  <c:v>Huber</c:v>
                </c:pt>
                <c:pt idx="2">
                  <c:v>Maier</c:v>
                </c:pt>
                <c:pt idx="3">
                  <c:v>Holzer</c:v>
                </c:pt>
                <c:pt idx="4">
                  <c:v>Bauer</c:v>
                </c:pt>
              </c:strCache>
            </c:strRef>
          </c:cat>
          <c:val>
            <c:numRef>
              <c:f>'B (5)'!$F$5:$F$9</c:f>
              <c:numCache>
                <c:formatCode>#,##0.00\ "€"</c:formatCode>
                <c:ptCount val="5"/>
                <c:pt idx="0">
                  <c:v>98272</c:v>
                </c:pt>
                <c:pt idx="1">
                  <c:v>148817.12</c:v>
                </c:pt>
                <c:pt idx="2">
                  <c:v>153738.34</c:v>
                </c:pt>
                <c:pt idx="3">
                  <c:v>199656.4</c:v>
                </c:pt>
                <c:pt idx="4">
                  <c:v>188398.66999999998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10-4E15-8CB5-4DCAEC946F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'C (1)'!$B$2</c:f>
              <c:strCache>
                <c:ptCount val="1"/>
                <c:pt idx="0">
                  <c:v>y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 (1)'!$A$3:$A$24</c:f>
              <c:numCache>
                <c:formatCode>General</c:formatCode>
                <c:ptCount val="22"/>
                <c:pt idx="0">
                  <c:v>-4</c:v>
                </c:pt>
                <c:pt idx="1">
                  <c:v>-3.6</c:v>
                </c:pt>
                <c:pt idx="2">
                  <c:v>-3.2</c:v>
                </c:pt>
                <c:pt idx="3">
                  <c:v>-2.8</c:v>
                </c:pt>
                <c:pt idx="4">
                  <c:v>-2.4</c:v>
                </c:pt>
                <c:pt idx="5">
                  <c:v>-2</c:v>
                </c:pt>
                <c:pt idx="6">
                  <c:v>-1.6</c:v>
                </c:pt>
                <c:pt idx="7">
                  <c:v>-1.2</c:v>
                </c:pt>
                <c:pt idx="8">
                  <c:v>-0.8</c:v>
                </c:pt>
                <c:pt idx="9">
                  <c:v>-0.4</c:v>
                </c:pt>
                <c:pt idx="10">
                  <c:v>0</c:v>
                </c:pt>
                <c:pt idx="11">
                  <c:v>0.4</c:v>
                </c:pt>
                <c:pt idx="12">
                  <c:v>0.8</c:v>
                </c:pt>
                <c:pt idx="13">
                  <c:v>1.2</c:v>
                </c:pt>
                <c:pt idx="14">
                  <c:v>1.6</c:v>
                </c:pt>
                <c:pt idx="15">
                  <c:v>2</c:v>
                </c:pt>
                <c:pt idx="16">
                  <c:v>2.4</c:v>
                </c:pt>
                <c:pt idx="17">
                  <c:v>2.8</c:v>
                </c:pt>
                <c:pt idx="18">
                  <c:v>3.2</c:v>
                </c:pt>
                <c:pt idx="19">
                  <c:v>3.6</c:v>
                </c:pt>
                <c:pt idx="20">
                  <c:v>4</c:v>
                </c:pt>
                <c:pt idx="21">
                  <c:v>4.4000000000000004</c:v>
                </c:pt>
              </c:numCache>
            </c:numRef>
          </c:xVal>
          <c:yVal>
            <c:numRef>
              <c:f>'C (1)'!$B$3:$B$24</c:f>
              <c:numCache>
                <c:formatCode>General</c:formatCode>
                <c:ptCount val="22"/>
                <c:pt idx="0">
                  <c:v>0.7568024953079282</c:v>
                </c:pt>
                <c:pt idx="1">
                  <c:v>0.44252044329485246</c:v>
                </c:pt>
                <c:pt idx="2">
                  <c:v>5.8374143427580086E-2</c:v>
                </c:pt>
                <c:pt idx="3">
                  <c:v>-0.33498815015590511</c:v>
                </c:pt>
                <c:pt idx="4">
                  <c:v>-0.67546318055115095</c:v>
                </c:pt>
                <c:pt idx="5">
                  <c:v>-0.90929742682568171</c:v>
                </c:pt>
                <c:pt idx="6">
                  <c:v>-0.99957360304150511</c:v>
                </c:pt>
                <c:pt idx="7">
                  <c:v>-0.93203908596722629</c:v>
                </c:pt>
                <c:pt idx="8">
                  <c:v>-0.71735609089952279</c:v>
                </c:pt>
                <c:pt idx="9">
                  <c:v>-0.38941834230865052</c:v>
                </c:pt>
                <c:pt idx="10">
                  <c:v>0</c:v>
                </c:pt>
                <c:pt idx="11">
                  <c:v>0.38941834230865052</c:v>
                </c:pt>
                <c:pt idx="12">
                  <c:v>0.71735609089952279</c:v>
                </c:pt>
                <c:pt idx="13">
                  <c:v>0.93203908596722629</c:v>
                </c:pt>
                <c:pt idx="14">
                  <c:v>0.99957360304150511</c:v>
                </c:pt>
                <c:pt idx="15">
                  <c:v>0.90929742682568171</c:v>
                </c:pt>
                <c:pt idx="16">
                  <c:v>0.67546318055115095</c:v>
                </c:pt>
                <c:pt idx="17">
                  <c:v>0.33498815015590511</c:v>
                </c:pt>
                <c:pt idx="18">
                  <c:v>-5.8374143427580086E-2</c:v>
                </c:pt>
                <c:pt idx="19">
                  <c:v>-0.44252044329485246</c:v>
                </c:pt>
                <c:pt idx="20">
                  <c:v>-0.7568024953079282</c:v>
                </c:pt>
                <c:pt idx="21">
                  <c:v>-0.95160207388951601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71-49D6-B774-9449BDF88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4929535"/>
        <c:axId val="714930367"/>
      </c:scatterChart>
      <c:valAx>
        <c:axId val="7149295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14930367"/>
        <c:crosses val="autoZero"/>
        <c:crossBetween val="midCat"/>
      </c:valAx>
      <c:valAx>
        <c:axId val="714930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149295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Verschieben!$B$4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Verschieben!$A$5:$A$16</c:f>
              <c:strCache>
                <c:ptCount val="12"/>
                <c:pt idx="0">
                  <c:v>Jänner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Verschieben!$B$5:$B$16</c:f>
              <c:numCache>
                <c:formatCode>General</c:formatCode>
                <c:ptCount val="12"/>
                <c:pt idx="0">
                  <c:v>236524</c:v>
                </c:pt>
                <c:pt idx="1">
                  <c:v>353319</c:v>
                </c:pt>
                <c:pt idx="2">
                  <c:v>591359</c:v>
                </c:pt>
                <c:pt idx="3">
                  <c:v>720544</c:v>
                </c:pt>
                <c:pt idx="4">
                  <c:v>674346</c:v>
                </c:pt>
                <c:pt idx="5">
                  <c:v>1153100</c:v>
                </c:pt>
                <c:pt idx="6">
                  <c:v>1067823</c:v>
                </c:pt>
                <c:pt idx="7">
                  <c:v>1021291</c:v>
                </c:pt>
                <c:pt idx="8">
                  <c:v>884717</c:v>
                </c:pt>
                <c:pt idx="9">
                  <c:v>744921</c:v>
                </c:pt>
                <c:pt idx="10">
                  <c:v>462889</c:v>
                </c:pt>
                <c:pt idx="11">
                  <c:v>323279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5F-4A6C-B8FD-882A3D7DBA13}"/>
            </c:ext>
          </c:extLst>
        </c:ser>
        <c:ser>
          <c:idx val="1"/>
          <c:order val="1"/>
          <c:tx>
            <c:strRef>
              <c:f>Verschieben!$C$4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Verschieben!$A$5:$A$16</c:f>
              <c:strCache>
                <c:ptCount val="12"/>
                <c:pt idx="0">
                  <c:v>Jänner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Verschieben!$C$5:$C$16</c:f>
              <c:numCache>
                <c:formatCode>General</c:formatCode>
                <c:ptCount val="12"/>
                <c:pt idx="0">
                  <c:v>330336</c:v>
                </c:pt>
                <c:pt idx="1">
                  <c:v>362085</c:v>
                </c:pt>
                <c:pt idx="2">
                  <c:v>500802</c:v>
                </c:pt>
                <c:pt idx="3">
                  <c:v>866266</c:v>
                </c:pt>
                <c:pt idx="4">
                  <c:v>980881</c:v>
                </c:pt>
                <c:pt idx="5">
                  <c:v>1085722</c:v>
                </c:pt>
                <c:pt idx="6">
                  <c:v>1252108</c:v>
                </c:pt>
                <c:pt idx="7">
                  <c:v>1252108</c:v>
                </c:pt>
                <c:pt idx="8">
                  <c:v>1088165</c:v>
                </c:pt>
                <c:pt idx="9">
                  <c:v>746105</c:v>
                </c:pt>
                <c:pt idx="10">
                  <c:v>548999</c:v>
                </c:pt>
                <c:pt idx="11">
                  <c:v>364227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F-4A6C-B8FD-882A3D7DBA13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27877391"/>
        <c:axId val="2116193759"/>
      </c:barChart>
      <c:catAx>
        <c:axId val="3278773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116193759"/>
        <c:crosses val="autoZero"/>
        <c:auto val="1"/>
        <c:lblAlgn val="ctr"/>
        <c:lblOffset val="100"/>
        <c:noMultiLvlLbl val="0"/>
      </c:catAx>
      <c:valAx>
        <c:axId val="2116193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7877391"/>
        <c:crosses val="autoZero"/>
        <c:crossBetween val="between"/>
        <c:majorUnit val="100000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ayout>
        <c:manualLayout>
          <c:xMode val="edge"/>
          <c:yMode val="edge"/>
          <c:x val="0.37312946203294878"/>
          <c:y val="0.94628727777719734"/>
          <c:w val="0.11207053535140545"/>
          <c:h val="4.70770220270045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400826</xdr:colOff>
      <xdr:row>2</xdr:row>
      <xdr:rowOff>43541</xdr:rowOff>
    </xdr:from>
    <xdr:to>
      <xdr:col>6</xdr:col>
      <xdr:colOff>889906</xdr:colOff>
      <xdr:row>6</xdr:row>
      <xdr:rowOff>462642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C993ED09-8E4D-A6CD-0A75-54C1F79B7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043583" y="1458684"/>
          <a:ext cx="1359937" cy="17308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506186</xdr:colOff>
      <xdr:row>1</xdr:row>
      <xdr:rowOff>789213</xdr:rowOff>
    </xdr:from>
    <xdr:to>
      <xdr:col>6</xdr:col>
      <xdr:colOff>1025978</xdr:colOff>
      <xdr:row>6</xdr:row>
      <xdr:rowOff>294902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7D48966-B5D6-B1C5-8463-D8ECC6D4E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083629" y="1491342"/>
          <a:ext cx="1390649" cy="17699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238941</xdr:colOff>
      <xdr:row>13</xdr:row>
      <xdr:rowOff>158387</xdr:rowOff>
    </xdr:from>
    <xdr:to>
      <xdr:col>17</xdr:col>
      <xdr:colOff>631594</xdr:colOff>
      <xdr:row>16</xdr:row>
      <xdr:rowOff>47625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1C38BBF6-8E8C-40E3-B069-8806786DEE70}"/>
            </a:ext>
          </a:extLst>
        </xdr:cNvPr>
        <xdr:cNvSpPr txBox="1">
          <a:spLocks noChangeArrowheads="1"/>
        </xdr:cNvSpPr>
      </xdr:nvSpPr>
      <xdr:spPr bwMode="auto">
        <a:xfrm>
          <a:off x="8386898" y="3015887"/>
          <a:ext cx="5688553" cy="379095"/>
        </a:xfrm>
        <a:prstGeom prst="rect">
          <a:avLst/>
        </a:prstGeom>
        <a:solidFill>
          <a:schemeClr val="bg1">
            <a:lumMod val="95000"/>
          </a:schemeClr>
        </a:solidFill>
        <a:ln w="9525">
          <a:solidFill>
            <a:srgbClr val="C0C0C0"/>
          </a:solidFill>
          <a:miter lim="800000"/>
          <a:headEnd/>
          <a:tailEnd/>
        </a:ln>
      </xdr:spPr>
      <xdr:txBody>
        <a:bodyPr vertOverflow="clip" wrap="square" lIns="72000" tIns="46800" rIns="90000" bIns="46800" anchor="ctr" upright="1"/>
        <a:lstStyle/>
        <a:p>
          <a:pPr rtl="0"/>
          <a:endParaRPr lang="de-AT" sz="1100">
            <a:effectLst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205844</xdr:colOff>
      <xdr:row>0</xdr:row>
      <xdr:rowOff>176073</xdr:rowOff>
    </xdr:from>
    <xdr:to>
      <xdr:col>15</xdr:col>
      <xdr:colOff>522568</xdr:colOff>
      <xdr:row>11</xdr:row>
      <xdr:rowOff>117104</xdr:rowOff>
    </xdr:to>
    <xdr:grpSp>
      <xdr:nvGrpSpPr>
        <xdr:cNvPr id="7" name="Gruppieren 6">
          <a:extLst>
            <a:ext uri="{FF2B5EF4-FFF2-40B4-BE49-F238E27FC236}">
              <a16:creationId xmlns:a16="http://schemas.microsoft.com/office/drawing/2014/main" id="{3BD0EA34-E347-4793-BF37-461C47752326}"/>
            </a:ext>
          </a:extLst>
        </xdr:cNvPr>
        <xdr:cNvGrpSpPr/>
      </xdr:nvGrpSpPr>
      <xdr:grpSpPr>
        <a:xfrm>
          <a:off x="6742715" y="176073"/>
          <a:ext cx="5710596" cy="3010802"/>
          <a:chOff x="6488429" y="192402"/>
          <a:chExt cx="5973214" cy="3284222"/>
        </a:xfrm>
      </xdr:grpSpPr>
      <xdr:grpSp>
        <xdr:nvGrpSpPr>
          <xdr:cNvPr id="6" name="Gruppieren 5">
            <a:extLst>
              <a:ext uri="{FF2B5EF4-FFF2-40B4-BE49-F238E27FC236}">
                <a16:creationId xmlns:a16="http://schemas.microsoft.com/office/drawing/2014/main" id="{D68694D4-3FF9-40F2-97A4-61862B81C435}"/>
              </a:ext>
            </a:extLst>
          </xdr:cNvPr>
          <xdr:cNvGrpSpPr/>
        </xdr:nvGrpSpPr>
        <xdr:grpSpPr>
          <a:xfrm>
            <a:off x="6488429" y="192402"/>
            <a:ext cx="5973214" cy="3284222"/>
            <a:chOff x="6488429" y="192402"/>
            <a:chExt cx="5973214" cy="3291842"/>
          </a:xfrm>
        </xdr:grpSpPr>
        <xdr:sp macro="" textlink="">
          <xdr:nvSpPr>
            <xdr:cNvPr id="5" name="Text Box 3">
              <a:extLst>
                <a:ext uri="{FF2B5EF4-FFF2-40B4-BE49-F238E27FC236}">
                  <a16:creationId xmlns:a16="http://schemas.microsoft.com/office/drawing/2014/main" id="{BA2692FF-0D72-4134-AC37-B01874FD8CC2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488429" y="192402"/>
              <a:ext cx="5973214" cy="3291842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9525">
              <a:solidFill>
                <a:srgbClr val="C0C0C0"/>
              </a:solidFill>
              <a:miter lim="800000"/>
              <a:headEnd/>
              <a:tailEnd/>
            </a:ln>
          </xdr:spPr>
          <xdr:txBody>
            <a:bodyPr vertOverflow="clip" wrap="square" lIns="72000" tIns="46800" rIns="90000" bIns="46800" anchor="t" upright="1"/>
            <a:lstStyle/>
            <a:p>
              <a:pPr marL="7200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600"/>
                </a:spcAft>
                <a:buClrTx/>
                <a:buSzTx/>
                <a:buFontTx/>
                <a:buNone/>
                <a:tabLst/>
                <a:defRPr sz="1000"/>
              </a:pPr>
              <a:r>
                <a:rPr kumimoji="0" lang="de-DE" sz="1200" b="1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+mn-lt"/>
                  <a:ea typeface="+mn-ea"/>
                  <a:cs typeface="Arial"/>
                </a:rPr>
                <a:t>Anleitung</a:t>
              </a:r>
            </a:p>
            <a:p>
              <a:pPr marL="7200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600"/>
                </a:spcAft>
                <a:buClrTx/>
                <a:buSzTx/>
                <a:buFontTx/>
                <a:buNone/>
                <a:tabLst/>
                <a:defRPr sz="1000"/>
              </a:pPr>
              <a:r>
                <a:rPr kumimoji="0" lang="de-DE" sz="12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+mn-lt"/>
                  <a:ea typeface="+mn-ea"/>
                  <a:cs typeface="Arial"/>
                </a:rPr>
                <a:t>Datenbeschriftung als Prozentwert: &gt; weitere Optionen &gt; Prozentsatz auswählen</a:t>
              </a:r>
            </a:p>
          </xdr:txBody>
        </xdr:sp>
        <xdr:pic>
          <xdr:nvPicPr>
            <xdr:cNvPr id="3" name="Grafik 2">
              <a:extLst>
                <a:ext uri="{FF2B5EF4-FFF2-40B4-BE49-F238E27FC236}">
                  <a16:creationId xmlns:a16="http://schemas.microsoft.com/office/drawing/2014/main" id="{443C63F6-DFA3-401D-9E9D-3CF90AC977E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6686550" y="828675"/>
              <a:ext cx="4039162" cy="2381582"/>
            </a:xfrm>
            <a:prstGeom prst="rect">
              <a:avLst/>
            </a:prstGeom>
          </xdr:spPr>
        </xdr:pic>
      </xdr:grpSp>
      <xdr:sp macro="" textlink="">
        <xdr:nvSpPr>
          <xdr:cNvPr id="4" name="Rechteck 3">
            <a:extLst>
              <a:ext uri="{FF2B5EF4-FFF2-40B4-BE49-F238E27FC236}">
                <a16:creationId xmlns:a16="http://schemas.microsoft.com/office/drawing/2014/main" id="{359EB5F9-F45D-45C8-8C4E-8A0086B4DFF8}"/>
              </a:ext>
            </a:extLst>
          </xdr:cNvPr>
          <xdr:cNvSpPr/>
        </xdr:nvSpPr>
        <xdr:spPr>
          <a:xfrm>
            <a:off x="9275445" y="2611756"/>
            <a:ext cx="1221105" cy="293369"/>
          </a:xfrm>
          <a:prstGeom prst="rect">
            <a:avLst/>
          </a:prstGeom>
          <a:noFill/>
          <a:ln w="28575" cap="flat" cmpd="sng" algn="ctr">
            <a:solidFill>
              <a:schemeClr val="accent6"/>
            </a:solidFill>
            <a:prstDash val="solid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6"/>
          </a:fontRef>
        </xdr:style>
        <xdr:txBody>
          <a:bodyPr vertOverflow="clip" horzOverflow="clip" rtlCol="0" anchor="t"/>
          <a:lstStyle/>
          <a:p>
            <a:pPr algn="l"/>
            <a:endParaRPr lang="de-AT" sz="1100"/>
          </a:p>
        </xdr:txBody>
      </xdr:sp>
    </xdr:grpSp>
    <xdr:clientData/>
  </xdr:twoCellAnchor>
  <xdr:twoCellAnchor editAs="oneCell">
    <xdr:from>
      <xdr:col>13</xdr:col>
      <xdr:colOff>14422</xdr:colOff>
      <xdr:row>8</xdr:row>
      <xdr:rowOff>27486</xdr:rowOff>
    </xdr:from>
    <xdr:to>
      <xdr:col>15</xdr:col>
      <xdr:colOff>85138</xdr:colOff>
      <xdr:row>10</xdr:row>
      <xdr:rowOff>136133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3BE10C4B-DB7F-4FBC-88E3-DB6BC69C0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2051" y="2808786"/>
          <a:ext cx="1583830" cy="435219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350520</xdr:colOff>
      <xdr:row>14</xdr:row>
      <xdr:rowOff>28575</xdr:rowOff>
    </xdr:from>
    <xdr:to>
      <xdr:col>5</xdr:col>
      <xdr:colOff>678180</xdr:colOff>
      <xdr:row>30</xdr:row>
      <xdr:rowOff>28575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B4473F22-75B1-4274-B2DC-6F824F4B5D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656704</xdr:colOff>
      <xdr:row>1</xdr:row>
      <xdr:rowOff>8311</xdr:rowOff>
    </xdr:from>
    <xdr:to>
      <xdr:col>12</xdr:col>
      <xdr:colOff>349134</xdr:colOff>
      <xdr:row>24</xdr:row>
      <xdr:rowOff>16625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346057</xdr:colOff>
      <xdr:row>4</xdr:row>
      <xdr:rowOff>112846</xdr:rowOff>
    </xdr:from>
    <xdr:to>
      <xdr:col>13</xdr:col>
      <xdr:colOff>920416</xdr:colOff>
      <xdr:row>26</xdr:row>
      <xdr:rowOff>157614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75D15EAC-8D65-4406-94B3-42931328B3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232513</xdr:colOff>
      <xdr:row>13</xdr:row>
      <xdr:rowOff>844</xdr:rowOff>
    </xdr:from>
    <xdr:ext cx="8753807" cy="804644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65DC00C9-8B59-4490-B5E9-A93A5E2F571B}"/>
            </a:ext>
          </a:extLst>
        </xdr:cNvPr>
        <xdr:cNvSpPr/>
      </xdr:nvSpPr>
      <xdr:spPr>
        <a:xfrm rot="20507202">
          <a:off x="232513" y="2054088"/>
          <a:ext cx="8753807" cy="80464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de-DE" sz="4800" b="0" cap="none" spc="0">
              <a:ln w="0"/>
              <a:solidFill>
                <a:srgbClr val="C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Rounded MT Bold" panose="020F0704030504030204" pitchFamily="34" charset="0"/>
            </a:rPr>
            <a:t>Lösche dieses Tabellenblatt!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216131</xdr:colOff>
      <xdr:row>2</xdr:row>
      <xdr:rowOff>108063</xdr:rowOff>
    </xdr:from>
    <xdr:to>
      <xdr:col>10</xdr:col>
      <xdr:colOff>872835</xdr:colOff>
      <xdr:row>16</xdr:row>
      <xdr:rowOff>166253</xdr:rowOff>
    </xdr:to>
    <xdr:grpSp>
      <xdr:nvGrpSpPr>
        <xdr:cNvPr id="5" name="Gruppier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pSpPr/>
      </xdr:nvGrpSpPr>
      <xdr:grpSpPr>
        <a:xfrm>
          <a:off x="8745088" y="929934"/>
          <a:ext cx="4689861" cy="2382290"/>
          <a:chOff x="5777344" y="548636"/>
          <a:chExt cx="2508770" cy="2759830"/>
        </a:xfrm>
      </xdr:grpSpPr>
      <xdr:pic>
        <xdr:nvPicPr>
          <xdr:cNvPr id="6" name="Grafik 5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54323"/>
          <a:stretch/>
        </xdr:blipFill>
        <xdr:spPr>
          <a:xfrm>
            <a:off x="5777344" y="596524"/>
            <a:ext cx="2508770" cy="2711942"/>
          </a:xfrm>
          <a:prstGeom prst="rect">
            <a:avLst/>
          </a:prstGeom>
          <a:ln>
            <a:solidFill>
              <a:schemeClr val="bg1">
                <a:lumMod val="50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7" name="Ellipse 6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SpPr/>
        </xdr:nvSpPr>
        <xdr:spPr>
          <a:xfrm>
            <a:off x="5940023" y="548636"/>
            <a:ext cx="540186" cy="842713"/>
          </a:xfrm>
          <a:prstGeom prst="ellipse">
            <a:avLst/>
          </a:prstGeom>
          <a:noFill/>
          <a:ln w="28575">
            <a:solidFill>
              <a:srgbClr val="FF0000"/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n-US" sz="1100">
              <a:noFill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Slipstream">
      <a:dk1>
        <a:sysClr val="windowText" lastClr="000000"/>
      </a:dk1>
      <a:lt1>
        <a:sysClr val="window" lastClr="FFFFFF"/>
      </a:lt1>
      <a:dk2>
        <a:srgbClr val="212745"/>
      </a:dk2>
      <a:lt2>
        <a:srgbClr val="B4DCFA"/>
      </a:lt2>
      <a:accent1>
        <a:srgbClr val="4E67C8"/>
      </a:accent1>
      <a:accent2>
        <a:srgbClr val="5ECCF3"/>
      </a:accent2>
      <a:accent3>
        <a:srgbClr val="A7EA52"/>
      </a:accent3>
      <a:accent4>
        <a:srgbClr val="5DCEAF"/>
      </a:accent4>
      <a:accent5>
        <a:srgbClr val="FF8021"/>
      </a:accent5>
      <a:accent6>
        <a:srgbClr val="F14124"/>
      </a:accent6>
      <a:hlink>
        <a:srgbClr val="56C7AA"/>
      </a:hlink>
      <a:folHlink>
        <a:srgbClr val="59A8D1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CFF99"/>
  </sheetPr>
  <dimension ref="A1:I16"/>
  <sheetViews>
    <sheetView showGridLines="0" tabSelected="1" zoomScaleNormal="100" workbookViewId="0">
      <selection activeCell="D20" sqref="D20"/>
    </sheetView>
  </sheetViews>
  <sheetFormatPr baseColWidth="10" defaultRowHeight="12.9"/>
  <cols>
    <col min="2" max="2" width="16.08203125" customWidth="1"/>
    <col min="4" max="4" width="7" customWidth="1"/>
    <col min="5" max="5" width="7.9140625" customWidth="1"/>
    <col min="6" max="6" width="11.75" customWidth="1"/>
    <col min="7" max="7" width="21.1640625" customWidth="1"/>
    <col min="8" max="8" width="11.6640625" customWidth="1"/>
  </cols>
  <sheetData>
    <row r="1" spans="1:9" ht="59.25" customHeight="1">
      <c r="B1" s="93" t="s">
        <v>177</v>
      </c>
      <c r="C1" s="40"/>
      <c r="D1" s="40"/>
      <c r="E1" s="40"/>
      <c r="F1" s="40"/>
      <c r="G1" s="40"/>
      <c r="H1" s="57" t="s">
        <v>55</v>
      </c>
      <c r="I1" s="40"/>
    </row>
    <row r="2" spans="1:9" ht="13.65" customHeight="1" thickBot="1">
      <c r="B2" s="40"/>
      <c r="C2" s="40"/>
      <c r="D2" s="40"/>
      <c r="E2" s="40"/>
      <c r="F2" s="40"/>
      <c r="G2" s="40"/>
      <c r="H2" s="40"/>
      <c r="I2" s="40"/>
    </row>
    <row r="3" spans="1:9" ht="13.3" thickTop="1">
      <c r="B3" s="58"/>
      <c r="C3" s="59"/>
      <c r="D3" s="59"/>
      <c r="E3" s="59"/>
      <c r="F3" s="59"/>
      <c r="G3" s="59"/>
      <c r="H3" s="60"/>
      <c r="I3" s="40"/>
    </row>
    <row r="4" spans="1:9">
      <c r="B4" s="61"/>
      <c r="C4" s="40"/>
      <c r="D4" s="40"/>
      <c r="E4" s="40"/>
      <c r="F4" s="40"/>
      <c r="G4" s="40"/>
      <c r="H4" s="62"/>
      <c r="I4" s="40"/>
    </row>
    <row r="5" spans="1:9" ht="15.9">
      <c r="B5" s="84" t="s">
        <v>40</v>
      </c>
      <c r="C5" s="40"/>
      <c r="D5" s="40"/>
      <c r="E5" s="40"/>
      <c r="F5" s="40"/>
      <c r="G5" s="40"/>
      <c r="H5" s="62"/>
      <c r="I5" s="40"/>
    </row>
    <row r="6" spans="1:9" ht="15.9">
      <c r="B6" s="84"/>
      <c r="C6" s="40"/>
      <c r="D6" s="40"/>
      <c r="E6" s="40"/>
      <c r="F6" s="40"/>
      <c r="G6" s="40"/>
      <c r="H6" s="62"/>
      <c r="I6" s="40"/>
    </row>
    <row r="7" spans="1:9" ht="15.9">
      <c r="B7" s="84" t="s">
        <v>73</v>
      </c>
      <c r="C7" s="40"/>
      <c r="D7" s="40"/>
      <c r="E7" s="40"/>
      <c r="F7" s="40"/>
      <c r="G7" s="138"/>
      <c r="H7" s="62"/>
      <c r="I7" s="40"/>
    </row>
    <row r="8" spans="1:9">
      <c r="B8" s="63"/>
      <c r="C8" s="40"/>
      <c r="D8" s="40"/>
      <c r="E8" s="40"/>
      <c r="F8" s="40"/>
      <c r="G8" s="40"/>
      <c r="H8" s="62"/>
      <c r="I8" s="40"/>
    </row>
    <row r="9" spans="1:9">
      <c r="B9" s="63"/>
      <c r="C9" s="40"/>
      <c r="D9" s="40"/>
      <c r="E9" s="40"/>
      <c r="F9" s="40"/>
      <c r="G9" s="40"/>
      <c r="H9" s="62"/>
      <c r="I9" s="40"/>
    </row>
    <row r="10" spans="1:9" ht="14.6">
      <c r="B10" s="64"/>
      <c r="C10" s="40"/>
      <c r="D10" s="99" t="s">
        <v>166</v>
      </c>
      <c r="E10" s="140">
        <v>4</v>
      </c>
      <c r="F10" s="40"/>
      <c r="G10" s="40"/>
      <c r="H10" s="62"/>
      <c r="I10" s="40"/>
    </row>
    <row r="11" spans="1:9" ht="15" thickBot="1">
      <c r="B11" s="63"/>
      <c r="C11" s="40"/>
      <c r="D11" s="99" t="s">
        <v>166</v>
      </c>
      <c r="E11" s="142">
        <v>3</v>
      </c>
      <c r="F11" s="40"/>
      <c r="G11" s="40"/>
      <c r="H11" s="62"/>
      <c r="I11" s="40"/>
    </row>
    <row r="12" spans="1:9" ht="14.6">
      <c r="B12" s="65" t="s">
        <v>39</v>
      </c>
      <c r="C12" s="40"/>
      <c r="D12" s="40"/>
      <c r="E12" s="141"/>
      <c r="F12" s="139" t="s">
        <v>193</v>
      </c>
      <c r="G12" s="40"/>
      <c r="H12" s="62"/>
      <c r="I12" s="40"/>
    </row>
    <row r="13" spans="1:9" ht="13.3" thickBot="1">
      <c r="B13" s="66"/>
      <c r="C13" s="67"/>
      <c r="D13" s="67"/>
      <c r="E13" s="67"/>
      <c r="F13" s="67"/>
      <c r="G13" s="67"/>
      <c r="H13" s="68"/>
      <c r="I13" s="40"/>
    </row>
    <row r="14" spans="1:9" ht="13.3" thickTop="1"/>
    <row r="15" spans="1:9">
      <c r="C15" t="s">
        <v>54</v>
      </c>
    </row>
    <row r="16" spans="1:9">
      <c r="A16" s="39" t="s">
        <v>54</v>
      </c>
    </row>
  </sheetData>
  <phoneticPr fontId="5" type="noConversion"/>
  <conditionalFormatting sqref="E12">
    <cfRule type="expression" dxfId="64" priority="1">
      <formula>$E$12=SUM($E$10:$E$11)</formula>
    </cfRule>
  </conditionalFormatting>
  <pageMargins left="0.78740157499999996" right="0.78740157499999996" top="0.984251969" bottom="0.984251969" header="0.4921259845" footer="0.492125984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3D431-F4DC-477B-BB0B-4F70F542D84B}">
  <sheetPr>
    <tabColor theme="8" tint="0.59999389629810485"/>
  </sheetPr>
  <dimension ref="A1:H105"/>
  <sheetViews>
    <sheetView zoomScaleNormal="100" workbookViewId="0">
      <selection activeCell="C88" sqref="C88"/>
    </sheetView>
  </sheetViews>
  <sheetFormatPr baseColWidth="10" defaultColWidth="12.6640625" defaultRowHeight="12.75" customHeight="1"/>
  <cols>
    <col min="1" max="1" width="8.08203125" customWidth="1"/>
    <col min="2" max="2" width="12.33203125" customWidth="1"/>
    <col min="3" max="3" width="13.33203125" customWidth="1"/>
    <col min="4" max="4" width="29.1640625" customWidth="1"/>
    <col min="5" max="5" width="7.08203125" customWidth="1"/>
    <col min="6" max="6" width="21.08203125" customWidth="1"/>
    <col min="7" max="7" width="8.25" style="160" customWidth="1"/>
    <col min="8" max="8" width="14" customWidth="1"/>
  </cols>
  <sheetData>
    <row r="1" spans="1:8" ht="33" customHeight="1">
      <c r="A1" s="162" t="s">
        <v>601</v>
      </c>
      <c r="B1" s="162"/>
      <c r="C1" s="162"/>
      <c r="D1" s="162"/>
      <c r="E1" s="162"/>
      <c r="F1" s="162"/>
      <c r="G1" s="162"/>
      <c r="H1" s="162"/>
    </row>
    <row r="2" spans="1:8" ht="12.9"/>
    <row r="3" spans="1:8" ht="27.55" customHeight="1">
      <c r="A3" s="161" t="s">
        <v>25</v>
      </c>
    </row>
    <row r="4" spans="1:8" ht="12.9"/>
    <row r="5" spans="1:8" ht="12.9">
      <c r="A5" s="163" t="s">
        <v>544</v>
      </c>
      <c r="B5" s="163" t="s">
        <v>0</v>
      </c>
      <c r="C5" s="163" t="s">
        <v>543</v>
      </c>
      <c r="D5" s="163" t="s">
        <v>76</v>
      </c>
      <c r="E5" s="163" t="s">
        <v>1</v>
      </c>
      <c r="F5" s="163" t="s">
        <v>542</v>
      </c>
      <c r="G5" s="164" t="s">
        <v>30</v>
      </c>
      <c r="H5" s="163" t="s">
        <v>31</v>
      </c>
    </row>
    <row r="6" spans="1:8" ht="12.9">
      <c r="A6" t="s">
        <v>211</v>
      </c>
      <c r="B6" t="s">
        <v>594</v>
      </c>
      <c r="C6" t="s">
        <v>593</v>
      </c>
      <c r="D6" t="s">
        <v>592</v>
      </c>
      <c r="E6">
        <v>66919</v>
      </c>
      <c r="F6" t="s">
        <v>591</v>
      </c>
      <c r="G6" s="160">
        <v>205</v>
      </c>
    </row>
    <row r="7" spans="1:8" ht="12.9">
      <c r="A7" t="s">
        <v>211</v>
      </c>
      <c r="B7" t="s">
        <v>37</v>
      </c>
      <c r="C7" t="s">
        <v>590</v>
      </c>
      <c r="D7" t="s">
        <v>589</v>
      </c>
      <c r="E7">
        <v>34225</v>
      </c>
      <c r="F7" t="s">
        <v>588</v>
      </c>
      <c r="G7" s="160">
        <v>115</v>
      </c>
    </row>
    <row r="8" spans="1:8" ht="12.9">
      <c r="A8" t="s">
        <v>211</v>
      </c>
      <c r="B8" t="s">
        <v>587</v>
      </c>
      <c r="C8" t="s">
        <v>586</v>
      </c>
      <c r="D8" t="s">
        <v>585</v>
      </c>
      <c r="E8">
        <v>72537</v>
      </c>
      <c r="F8" t="s">
        <v>584</v>
      </c>
      <c r="G8" s="160">
        <v>35</v>
      </c>
    </row>
    <row r="9" spans="1:8" ht="12.9">
      <c r="A9" t="s">
        <v>206</v>
      </c>
      <c r="B9" t="s">
        <v>583</v>
      </c>
      <c r="C9" t="s">
        <v>582</v>
      </c>
      <c r="D9" t="s">
        <v>581</v>
      </c>
      <c r="E9">
        <v>55546</v>
      </c>
      <c r="F9" t="s">
        <v>580</v>
      </c>
      <c r="G9" s="160">
        <v>155</v>
      </c>
    </row>
    <row r="10" spans="1:8" ht="12.9">
      <c r="A10" t="s">
        <v>211</v>
      </c>
      <c r="B10" t="s">
        <v>579</v>
      </c>
      <c r="C10" t="s">
        <v>578</v>
      </c>
      <c r="D10" t="s">
        <v>577</v>
      </c>
      <c r="E10">
        <v>46509</v>
      </c>
      <c r="F10" t="s">
        <v>576</v>
      </c>
      <c r="G10" s="160">
        <v>135</v>
      </c>
    </row>
    <row r="11" spans="1:8" ht="12.9">
      <c r="A11" t="s">
        <v>206</v>
      </c>
      <c r="B11" t="s">
        <v>575</v>
      </c>
      <c r="C11" t="s">
        <v>574</v>
      </c>
      <c r="D11" t="s">
        <v>573</v>
      </c>
      <c r="E11">
        <v>63071</v>
      </c>
      <c r="F11" t="s">
        <v>572</v>
      </c>
      <c r="G11" s="160">
        <v>165</v>
      </c>
    </row>
    <row r="12" spans="1:8" ht="12.9">
      <c r="A12" t="s">
        <v>244</v>
      </c>
      <c r="B12" t="s">
        <v>571</v>
      </c>
      <c r="C12" t="s">
        <v>570</v>
      </c>
      <c r="D12" t="s">
        <v>569</v>
      </c>
      <c r="E12">
        <v>54675</v>
      </c>
      <c r="F12" t="s">
        <v>568</v>
      </c>
      <c r="G12" s="160">
        <v>240</v>
      </c>
    </row>
    <row r="13" spans="1:8" ht="12.9">
      <c r="A13" t="s">
        <v>211</v>
      </c>
      <c r="B13" t="s">
        <v>567</v>
      </c>
      <c r="C13" t="s">
        <v>566</v>
      </c>
      <c r="D13" t="s">
        <v>565</v>
      </c>
      <c r="E13">
        <v>47249</v>
      </c>
      <c r="F13" t="s">
        <v>564</v>
      </c>
      <c r="G13" s="160">
        <v>195</v>
      </c>
    </row>
    <row r="14" spans="1:8" ht="12.9">
      <c r="A14" t="s">
        <v>206</v>
      </c>
      <c r="B14" t="s">
        <v>563</v>
      </c>
      <c r="C14" t="s">
        <v>562</v>
      </c>
      <c r="D14" t="s">
        <v>561</v>
      </c>
      <c r="E14">
        <v>67744</v>
      </c>
      <c r="F14" t="s">
        <v>560</v>
      </c>
      <c r="G14" s="160">
        <v>35</v>
      </c>
    </row>
    <row r="15" spans="1:8" ht="12.9">
      <c r="A15" t="s">
        <v>211</v>
      </c>
      <c r="B15" t="s">
        <v>559</v>
      </c>
      <c r="C15" t="s">
        <v>558</v>
      </c>
      <c r="D15" t="s">
        <v>557</v>
      </c>
      <c r="E15">
        <v>29693</v>
      </c>
      <c r="F15" t="s">
        <v>556</v>
      </c>
      <c r="G15" s="160">
        <v>75</v>
      </c>
    </row>
    <row r="16" spans="1:8" ht="12.9">
      <c r="A16" t="s">
        <v>211</v>
      </c>
      <c r="B16" t="s">
        <v>443</v>
      </c>
      <c r="C16" t="s">
        <v>555</v>
      </c>
      <c r="D16" t="s">
        <v>554</v>
      </c>
      <c r="E16">
        <v>42477</v>
      </c>
      <c r="F16" t="s">
        <v>553</v>
      </c>
      <c r="G16" s="160">
        <v>135</v>
      </c>
    </row>
    <row r="17" spans="1:7" ht="12.9">
      <c r="A17" t="s">
        <v>244</v>
      </c>
      <c r="B17" t="s">
        <v>479</v>
      </c>
      <c r="C17" t="s">
        <v>552</v>
      </c>
      <c r="D17" t="s">
        <v>551</v>
      </c>
      <c r="E17">
        <v>87787</v>
      </c>
      <c r="F17" t="s">
        <v>550</v>
      </c>
      <c r="G17" s="160">
        <v>70</v>
      </c>
    </row>
    <row r="18" spans="1:7" ht="12.9">
      <c r="A18" t="s">
        <v>206</v>
      </c>
      <c r="B18" t="s">
        <v>549</v>
      </c>
      <c r="C18" t="s">
        <v>548</v>
      </c>
      <c r="D18" t="s">
        <v>547</v>
      </c>
      <c r="E18">
        <v>71336</v>
      </c>
      <c r="F18" t="s">
        <v>546</v>
      </c>
      <c r="G18" s="160">
        <v>65</v>
      </c>
    </row>
    <row r="19" spans="1:7" ht="12.9">
      <c r="A19" t="s">
        <v>211</v>
      </c>
      <c r="B19" t="s">
        <v>541</v>
      </c>
      <c r="C19" t="s">
        <v>540</v>
      </c>
      <c r="D19" t="s">
        <v>539</v>
      </c>
      <c r="E19">
        <v>74385</v>
      </c>
      <c r="F19" t="s">
        <v>538</v>
      </c>
      <c r="G19" s="160">
        <v>135</v>
      </c>
    </row>
    <row r="20" spans="1:7" ht="12.9">
      <c r="A20" t="s">
        <v>211</v>
      </c>
      <c r="B20" t="s">
        <v>537</v>
      </c>
      <c r="C20" t="s">
        <v>536</v>
      </c>
      <c r="D20" t="s">
        <v>535</v>
      </c>
      <c r="E20">
        <v>86519</v>
      </c>
      <c r="F20" t="s">
        <v>534</v>
      </c>
      <c r="G20" s="160">
        <v>100</v>
      </c>
    </row>
    <row r="21" spans="1:7" ht="12.9">
      <c r="A21" t="s">
        <v>206</v>
      </c>
      <c r="B21" t="s">
        <v>533</v>
      </c>
      <c r="C21" t="s">
        <v>532</v>
      </c>
      <c r="D21" t="s">
        <v>531</v>
      </c>
      <c r="E21">
        <v>56291</v>
      </c>
      <c r="F21" t="s">
        <v>530</v>
      </c>
    </row>
    <row r="22" spans="1:7" ht="12.9">
      <c r="A22" t="s">
        <v>244</v>
      </c>
      <c r="B22" t="s">
        <v>529</v>
      </c>
      <c r="C22" t="s">
        <v>528</v>
      </c>
      <c r="D22" t="s">
        <v>527</v>
      </c>
      <c r="E22">
        <v>66996</v>
      </c>
      <c r="F22" t="s">
        <v>526</v>
      </c>
      <c r="G22" s="160">
        <v>50</v>
      </c>
    </row>
    <row r="23" spans="1:7" ht="12.9">
      <c r="A23" t="s">
        <v>244</v>
      </c>
      <c r="B23" t="s">
        <v>525</v>
      </c>
      <c r="C23" t="s">
        <v>524</v>
      </c>
      <c r="D23" t="s">
        <v>523</v>
      </c>
      <c r="E23">
        <v>1920</v>
      </c>
      <c r="F23" t="s">
        <v>522</v>
      </c>
      <c r="G23" s="160">
        <v>75</v>
      </c>
    </row>
    <row r="24" spans="1:7" ht="12.9">
      <c r="A24" t="s">
        <v>206</v>
      </c>
      <c r="B24" t="s">
        <v>521</v>
      </c>
      <c r="C24" t="s">
        <v>520</v>
      </c>
      <c r="D24" t="s">
        <v>519</v>
      </c>
      <c r="E24">
        <v>16348</v>
      </c>
      <c r="F24" t="s">
        <v>518</v>
      </c>
      <c r="G24" s="160">
        <v>195</v>
      </c>
    </row>
    <row r="25" spans="1:7" ht="12.9">
      <c r="A25" t="s">
        <v>211</v>
      </c>
      <c r="B25" t="s">
        <v>517</v>
      </c>
      <c r="C25" t="s">
        <v>516</v>
      </c>
      <c r="D25" t="s">
        <v>515</v>
      </c>
      <c r="E25">
        <v>37181</v>
      </c>
      <c r="F25" t="s">
        <v>514</v>
      </c>
      <c r="G25" s="160">
        <v>100</v>
      </c>
    </row>
    <row r="26" spans="1:7" ht="12.9">
      <c r="A26" t="s">
        <v>211</v>
      </c>
      <c r="B26" t="s">
        <v>513</v>
      </c>
      <c r="C26" t="s">
        <v>512</v>
      </c>
      <c r="D26" t="s">
        <v>511</v>
      </c>
      <c r="E26">
        <v>56769</v>
      </c>
      <c r="F26" t="s">
        <v>510</v>
      </c>
    </row>
    <row r="27" spans="1:7" ht="12.9">
      <c r="A27" t="s">
        <v>206</v>
      </c>
      <c r="B27" t="s">
        <v>509</v>
      </c>
      <c r="C27" t="s">
        <v>508</v>
      </c>
      <c r="D27" t="s">
        <v>507</v>
      </c>
      <c r="E27">
        <v>31185</v>
      </c>
      <c r="F27" t="s">
        <v>506</v>
      </c>
      <c r="G27" s="160">
        <v>160</v>
      </c>
    </row>
    <row r="28" spans="1:7" ht="12.9">
      <c r="A28" t="s">
        <v>206</v>
      </c>
      <c r="B28" t="s">
        <v>505</v>
      </c>
      <c r="C28" t="s">
        <v>504</v>
      </c>
      <c r="D28" t="s">
        <v>503</v>
      </c>
      <c r="E28">
        <v>56377</v>
      </c>
      <c r="F28" t="s">
        <v>502</v>
      </c>
      <c r="G28" s="160">
        <v>190</v>
      </c>
    </row>
    <row r="29" spans="1:7" ht="12.9">
      <c r="A29" t="s">
        <v>206</v>
      </c>
      <c r="B29" t="s">
        <v>501</v>
      </c>
      <c r="C29" t="s">
        <v>500</v>
      </c>
      <c r="D29" t="s">
        <v>499</v>
      </c>
      <c r="E29">
        <v>54668</v>
      </c>
      <c r="F29" t="s">
        <v>498</v>
      </c>
      <c r="G29" s="160">
        <v>30</v>
      </c>
    </row>
    <row r="30" spans="1:7" ht="12.9">
      <c r="A30" t="s">
        <v>206</v>
      </c>
      <c r="B30" t="s">
        <v>29</v>
      </c>
      <c r="C30" t="s">
        <v>497</v>
      </c>
      <c r="D30" t="s">
        <v>496</v>
      </c>
      <c r="E30">
        <v>27308</v>
      </c>
      <c r="F30" t="s">
        <v>495</v>
      </c>
      <c r="G30" s="160">
        <v>55</v>
      </c>
    </row>
    <row r="31" spans="1:7" ht="12.9">
      <c r="A31" t="s">
        <v>206</v>
      </c>
      <c r="B31" t="s">
        <v>494</v>
      </c>
      <c r="C31" t="s">
        <v>493</v>
      </c>
      <c r="D31" t="s">
        <v>492</v>
      </c>
      <c r="E31">
        <v>27412</v>
      </c>
      <c r="F31" t="s">
        <v>491</v>
      </c>
      <c r="G31" s="160">
        <v>20</v>
      </c>
    </row>
    <row r="32" spans="1:7" ht="12.9">
      <c r="A32" t="s">
        <v>206</v>
      </c>
      <c r="B32" t="s">
        <v>81</v>
      </c>
      <c r="C32" t="s">
        <v>490</v>
      </c>
      <c r="D32" t="s">
        <v>489</v>
      </c>
      <c r="E32">
        <v>24888</v>
      </c>
      <c r="F32" t="s">
        <v>488</v>
      </c>
      <c r="G32" s="160">
        <v>90</v>
      </c>
    </row>
    <row r="33" spans="1:7" ht="12.9">
      <c r="A33" t="s">
        <v>211</v>
      </c>
      <c r="B33" t="s">
        <v>487</v>
      </c>
      <c r="C33" t="s">
        <v>486</v>
      </c>
      <c r="D33" t="s">
        <v>485</v>
      </c>
      <c r="E33">
        <v>54518</v>
      </c>
      <c r="F33" t="s">
        <v>484</v>
      </c>
      <c r="G33" s="160">
        <v>120</v>
      </c>
    </row>
    <row r="34" spans="1:7" ht="12.9">
      <c r="A34" t="s">
        <v>211</v>
      </c>
      <c r="B34" t="s">
        <v>483</v>
      </c>
      <c r="C34" t="s">
        <v>482</v>
      </c>
      <c r="D34" t="s">
        <v>481</v>
      </c>
      <c r="E34">
        <v>7924</v>
      </c>
      <c r="F34" t="s">
        <v>480</v>
      </c>
      <c r="G34" s="160">
        <v>70</v>
      </c>
    </row>
    <row r="35" spans="1:7" ht="12.9">
      <c r="A35" t="s">
        <v>211</v>
      </c>
      <c r="B35" t="s">
        <v>479</v>
      </c>
      <c r="C35" t="s">
        <v>478</v>
      </c>
      <c r="D35" t="s">
        <v>477</v>
      </c>
      <c r="E35">
        <v>25451</v>
      </c>
      <c r="F35" t="s">
        <v>476</v>
      </c>
      <c r="G35" s="160">
        <v>240</v>
      </c>
    </row>
    <row r="36" spans="1:7" ht="12.9">
      <c r="A36" t="s">
        <v>206</v>
      </c>
      <c r="B36" t="s">
        <v>475</v>
      </c>
      <c r="C36" t="s">
        <v>474</v>
      </c>
      <c r="D36" t="s">
        <v>473</v>
      </c>
      <c r="E36">
        <v>67591</v>
      </c>
      <c r="F36" t="s">
        <v>472</v>
      </c>
      <c r="G36" s="160">
        <v>90</v>
      </c>
    </row>
    <row r="37" spans="1:7" ht="12.9">
      <c r="A37" t="s">
        <v>206</v>
      </c>
      <c r="B37" t="s">
        <v>471</v>
      </c>
      <c r="C37" t="s">
        <v>470</v>
      </c>
      <c r="D37" t="s">
        <v>469</v>
      </c>
      <c r="E37">
        <v>24805</v>
      </c>
      <c r="F37" t="s">
        <v>468</v>
      </c>
      <c r="G37" s="160">
        <v>245</v>
      </c>
    </row>
    <row r="38" spans="1:7" ht="12.9">
      <c r="A38" t="s">
        <v>211</v>
      </c>
      <c r="B38" t="s">
        <v>467</v>
      </c>
      <c r="C38" t="s">
        <v>466</v>
      </c>
      <c r="D38" t="s">
        <v>465</v>
      </c>
      <c r="E38">
        <v>57635</v>
      </c>
      <c r="F38" t="s">
        <v>464</v>
      </c>
      <c r="G38" s="160">
        <v>30</v>
      </c>
    </row>
    <row r="39" spans="1:7" ht="12.9">
      <c r="A39" t="s">
        <v>211</v>
      </c>
      <c r="B39" t="s">
        <v>463</v>
      </c>
      <c r="C39" t="s">
        <v>462</v>
      </c>
      <c r="D39" t="s">
        <v>461</v>
      </c>
      <c r="E39">
        <v>35581</v>
      </c>
      <c r="F39" t="s">
        <v>460</v>
      </c>
      <c r="G39" s="160">
        <v>170</v>
      </c>
    </row>
    <row r="40" spans="1:7" ht="12.9">
      <c r="A40" t="s">
        <v>211</v>
      </c>
      <c r="B40" t="s">
        <v>459</v>
      </c>
      <c r="C40" t="s">
        <v>458</v>
      </c>
      <c r="D40" t="s">
        <v>457</v>
      </c>
      <c r="E40">
        <v>38312</v>
      </c>
      <c r="F40" t="s">
        <v>456</v>
      </c>
      <c r="G40" s="160">
        <v>20</v>
      </c>
    </row>
    <row r="41" spans="1:7" ht="12.9">
      <c r="A41" t="s">
        <v>211</v>
      </c>
      <c r="B41" t="s">
        <v>455</v>
      </c>
      <c r="C41" t="s">
        <v>454</v>
      </c>
      <c r="D41" t="s">
        <v>453</v>
      </c>
      <c r="E41">
        <v>27321</v>
      </c>
      <c r="F41" t="s">
        <v>452</v>
      </c>
      <c r="G41" s="160">
        <v>140</v>
      </c>
    </row>
    <row r="42" spans="1:7" ht="12.9">
      <c r="A42" t="s">
        <v>206</v>
      </c>
      <c r="B42" t="s">
        <v>451</v>
      </c>
      <c r="C42" t="s">
        <v>450</v>
      </c>
      <c r="D42" t="s">
        <v>449</v>
      </c>
      <c r="E42">
        <v>76835</v>
      </c>
      <c r="F42" t="s">
        <v>448</v>
      </c>
      <c r="G42" s="160">
        <v>25</v>
      </c>
    </row>
    <row r="43" spans="1:7" ht="12.9">
      <c r="A43" t="s">
        <v>211</v>
      </c>
      <c r="B43" t="s">
        <v>447</v>
      </c>
      <c r="C43" t="s">
        <v>446</v>
      </c>
      <c r="D43" t="s">
        <v>445</v>
      </c>
      <c r="E43">
        <v>54340</v>
      </c>
      <c r="F43" t="s">
        <v>444</v>
      </c>
      <c r="G43" s="160">
        <v>140</v>
      </c>
    </row>
    <row r="44" spans="1:7" ht="12.9">
      <c r="A44" t="s">
        <v>211</v>
      </c>
      <c r="B44" t="s">
        <v>443</v>
      </c>
      <c r="C44" t="s">
        <v>442</v>
      </c>
      <c r="D44" t="s">
        <v>441</v>
      </c>
      <c r="E44">
        <v>76848</v>
      </c>
      <c r="F44" t="s">
        <v>440</v>
      </c>
      <c r="G44" s="160">
        <v>180</v>
      </c>
    </row>
    <row r="45" spans="1:7" ht="12.9">
      <c r="A45" t="s">
        <v>211</v>
      </c>
      <c r="B45" t="s">
        <v>439</v>
      </c>
      <c r="C45" t="s">
        <v>438</v>
      </c>
      <c r="D45" t="s">
        <v>437</v>
      </c>
      <c r="E45">
        <v>93080</v>
      </c>
      <c r="F45" t="s">
        <v>436</v>
      </c>
      <c r="G45" s="160">
        <v>105</v>
      </c>
    </row>
    <row r="46" spans="1:7" ht="12.9">
      <c r="A46" t="s">
        <v>206</v>
      </c>
      <c r="B46" t="s">
        <v>435</v>
      </c>
      <c r="C46" t="s">
        <v>434</v>
      </c>
      <c r="D46" t="s">
        <v>433</v>
      </c>
      <c r="E46">
        <v>23909</v>
      </c>
      <c r="F46" t="s">
        <v>432</v>
      </c>
      <c r="G46" s="160">
        <v>170</v>
      </c>
    </row>
    <row r="47" spans="1:7" ht="12.9">
      <c r="A47" t="s">
        <v>206</v>
      </c>
      <c r="B47" t="s">
        <v>431</v>
      </c>
      <c r="C47" t="s">
        <v>430</v>
      </c>
      <c r="D47" t="s">
        <v>429</v>
      </c>
      <c r="E47">
        <v>37296</v>
      </c>
      <c r="F47" t="s">
        <v>428</v>
      </c>
      <c r="G47" s="160">
        <v>35</v>
      </c>
    </row>
    <row r="48" spans="1:7" ht="12.9">
      <c r="A48" t="s">
        <v>206</v>
      </c>
      <c r="B48" t="s">
        <v>427</v>
      </c>
      <c r="C48" t="s">
        <v>426</v>
      </c>
      <c r="D48" t="s">
        <v>425</v>
      </c>
      <c r="E48">
        <v>27412</v>
      </c>
      <c r="F48" t="s">
        <v>424</v>
      </c>
      <c r="G48" s="160">
        <v>150</v>
      </c>
    </row>
    <row r="49" spans="1:7" ht="12.9">
      <c r="A49" t="s">
        <v>206</v>
      </c>
      <c r="B49" t="s">
        <v>423</v>
      </c>
      <c r="C49" t="s">
        <v>26</v>
      </c>
      <c r="D49" t="s">
        <v>351</v>
      </c>
      <c r="E49">
        <v>86911</v>
      </c>
      <c r="F49" t="s">
        <v>350</v>
      </c>
    </row>
    <row r="50" spans="1:7" ht="12.9">
      <c r="A50" t="s">
        <v>206</v>
      </c>
      <c r="B50" t="s">
        <v>422</v>
      </c>
      <c r="C50" t="s">
        <v>421</v>
      </c>
      <c r="D50" t="s">
        <v>420</v>
      </c>
      <c r="E50">
        <v>90518</v>
      </c>
      <c r="F50" t="s">
        <v>419</v>
      </c>
      <c r="G50" s="160">
        <v>15</v>
      </c>
    </row>
    <row r="51" spans="1:7" ht="12.9">
      <c r="A51" t="s">
        <v>206</v>
      </c>
      <c r="B51" t="s">
        <v>418</v>
      </c>
      <c r="C51" t="s">
        <v>417</v>
      </c>
      <c r="D51" t="s">
        <v>416</v>
      </c>
      <c r="E51">
        <v>38102</v>
      </c>
      <c r="F51" t="s">
        <v>415</v>
      </c>
      <c r="G51" s="160">
        <v>160</v>
      </c>
    </row>
    <row r="52" spans="1:7" ht="12.9">
      <c r="A52" t="s">
        <v>206</v>
      </c>
      <c r="B52" t="s">
        <v>414</v>
      </c>
      <c r="C52" t="s">
        <v>7</v>
      </c>
      <c r="D52" t="s">
        <v>413</v>
      </c>
      <c r="E52">
        <v>56428</v>
      </c>
      <c r="F52" t="s">
        <v>412</v>
      </c>
      <c r="G52" s="160">
        <v>235</v>
      </c>
    </row>
    <row r="53" spans="1:7" ht="12.9">
      <c r="A53" t="s">
        <v>206</v>
      </c>
      <c r="B53" t="s">
        <v>411</v>
      </c>
      <c r="C53" t="s">
        <v>410</v>
      </c>
      <c r="D53" t="s">
        <v>409</v>
      </c>
      <c r="E53">
        <v>76530</v>
      </c>
      <c r="F53" t="s">
        <v>408</v>
      </c>
      <c r="G53" s="160">
        <v>115</v>
      </c>
    </row>
    <row r="54" spans="1:7" ht="12.9">
      <c r="A54" t="s">
        <v>211</v>
      </c>
      <c r="B54" t="s">
        <v>407</v>
      </c>
      <c r="C54" t="s">
        <v>406</v>
      </c>
      <c r="D54" t="s">
        <v>405</v>
      </c>
      <c r="E54">
        <v>91734</v>
      </c>
      <c r="F54" t="s">
        <v>404</v>
      </c>
      <c r="G54" s="160">
        <v>60</v>
      </c>
    </row>
    <row r="55" spans="1:7" ht="12.9">
      <c r="A55" t="s">
        <v>244</v>
      </c>
      <c r="B55" t="s">
        <v>403</v>
      </c>
      <c r="C55" t="s">
        <v>402</v>
      </c>
      <c r="D55" t="s">
        <v>401</v>
      </c>
      <c r="E55">
        <v>25572</v>
      </c>
      <c r="F55" t="s">
        <v>400</v>
      </c>
      <c r="G55" s="160">
        <v>240</v>
      </c>
    </row>
    <row r="56" spans="1:7" ht="12.9">
      <c r="A56" t="s">
        <v>211</v>
      </c>
      <c r="B56" t="s">
        <v>399</v>
      </c>
      <c r="C56" t="s">
        <v>398</v>
      </c>
      <c r="D56" t="s">
        <v>397</v>
      </c>
      <c r="E56">
        <v>66399</v>
      </c>
      <c r="F56" t="s">
        <v>396</v>
      </c>
      <c r="G56" s="160">
        <v>100</v>
      </c>
    </row>
    <row r="57" spans="1:7" ht="12.9">
      <c r="A57" t="s">
        <v>206</v>
      </c>
      <c r="B57" t="s">
        <v>395</v>
      </c>
      <c r="C57" t="s">
        <v>394</v>
      </c>
      <c r="D57" t="s">
        <v>393</v>
      </c>
      <c r="E57">
        <v>64390</v>
      </c>
      <c r="F57" t="s">
        <v>392</v>
      </c>
      <c r="G57" s="160">
        <v>80</v>
      </c>
    </row>
    <row r="58" spans="1:7" ht="12.9">
      <c r="A58" t="s">
        <v>206</v>
      </c>
      <c r="B58" t="s">
        <v>391</v>
      </c>
      <c r="C58" t="s">
        <v>390</v>
      </c>
      <c r="D58" t="s">
        <v>389</v>
      </c>
      <c r="E58">
        <v>67680</v>
      </c>
      <c r="F58" t="s">
        <v>388</v>
      </c>
      <c r="G58" s="160">
        <v>180</v>
      </c>
    </row>
    <row r="59" spans="1:7" ht="12.9">
      <c r="A59" t="s">
        <v>211</v>
      </c>
      <c r="B59" t="s">
        <v>3</v>
      </c>
      <c r="C59" t="s">
        <v>387</v>
      </c>
      <c r="D59" t="s">
        <v>386</v>
      </c>
      <c r="E59">
        <v>56414</v>
      </c>
      <c r="F59" t="s">
        <v>385</v>
      </c>
      <c r="G59" s="160">
        <v>75</v>
      </c>
    </row>
    <row r="60" spans="1:7" ht="12.9">
      <c r="A60" t="s">
        <v>211</v>
      </c>
      <c r="B60" t="s">
        <v>384</v>
      </c>
      <c r="C60" t="s">
        <v>383</v>
      </c>
      <c r="D60" t="s">
        <v>382</v>
      </c>
      <c r="E60">
        <v>74369</v>
      </c>
      <c r="F60" t="s">
        <v>381</v>
      </c>
      <c r="G60" s="160">
        <v>180</v>
      </c>
    </row>
    <row r="61" spans="1:7" ht="12.9">
      <c r="A61" t="s">
        <v>206</v>
      </c>
      <c r="B61" t="s">
        <v>380</v>
      </c>
      <c r="C61" t="s">
        <v>379</v>
      </c>
      <c r="D61" t="s">
        <v>378</v>
      </c>
      <c r="E61">
        <v>66484</v>
      </c>
      <c r="F61" t="s">
        <v>377</v>
      </c>
      <c r="G61" s="160">
        <v>85</v>
      </c>
    </row>
    <row r="62" spans="1:7" ht="12.9">
      <c r="A62" t="s">
        <v>206</v>
      </c>
      <c r="B62" t="s">
        <v>376</v>
      </c>
      <c r="C62" t="s">
        <v>375</v>
      </c>
      <c r="D62" t="s">
        <v>374</v>
      </c>
      <c r="E62">
        <v>4318</v>
      </c>
      <c r="F62" t="s">
        <v>373</v>
      </c>
      <c r="G62" s="160">
        <v>100</v>
      </c>
    </row>
    <row r="63" spans="1:7" ht="12.9">
      <c r="A63" t="s">
        <v>244</v>
      </c>
      <c r="B63" t="s">
        <v>372</v>
      </c>
      <c r="C63" t="s">
        <v>371</v>
      </c>
      <c r="D63" t="s">
        <v>370</v>
      </c>
      <c r="E63">
        <v>54619</v>
      </c>
      <c r="F63" t="s">
        <v>369</v>
      </c>
      <c r="G63" s="160">
        <v>0</v>
      </c>
    </row>
    <row r="64" spans="1:7" ht="12.9">
      <c r="A64" t="s">
        <v>211</v>
      </c>
      <c r="B64" t="s">
        <v>368</v>
      </c>
      <c r="C64" t="s">
        <v>367</v>
      </c>
      <c r="D64" t="s">
        <v>366</v>
      </c>
      <c r="E64">
        <v>88690</v>
      </c>
      <c r="F64" t="s">
        <v>365</v>
      </c>
      <c r="G64" s="160">
        <v>110</v>
      </c>
    </row>
    <row r="65" spans="1:7" ht="12.9">
      <c r="A65" t="s">
        <v>211</v>
      </c>
      <c r="B65" t="s">
        <v>364</v>
      </c>
      <c r="C65" t="s">
        <v>363</v>
      </c>
      <c r="D65" t="s">
        <v>362</v>
      </c>
      <c r="E65">
        <v>58454</v>
      </c>
      <c r="F65" t="s">
        <v>361</v>
      </c>
      <c r="G65" s="160">
        <v>170</v>
      </c>
    </row>
    <row r="66" spans="1:7" ht="12.9">
      <c r="A66" t="s">
        <v>206</v>
      </c>
      <c r="B66" t="s">
        <v>360</v>
      </c>
      <c r="C66" t="s">
        <v>359</v>
      </c>
      <c r="D66" t="s">
        <v>358</v>
      </c>
      <c r="E66">
        <v>61250</v>
      </c>
      <c r="F66" t="s">
        <v>357</v>
      </c>
      <c r="G66" s="160">
        <v>210</v>
      </c>
    </row>
    <row r="67" spans="1:7" ht="12.9">
      <c r="A67" t="s">
        <v>206</v>
      </c>
      <c r="B67" t="s">
        <v>356</v>
      </c>
      <c r="C67" t="s">
        <v>355</v>
      </c>
      <c r="D67" t="s">
        <v>354</v>
      </c>
      <c r="E67">
        <v>75053</v>
      </c>
      <c r="F67" t="s">
        <v>353</v>
      </c>
    </row>
    <row r="68" spans="1:7" ht="12.9">
      <c r="A68" t="s">
        <v>211</v>
      </c>
      <c r="B68" t="s">
        <v>352</v>
      </c>
      <c r="C68" t="s">
        <v>26</v>
      </c>
      <c r="D68" t="s">
        <v>351</v>
      </c>
      <c r="E68">
        <v>86911</v>
      </c>
      <c r="F68" t="s">
        <v>350</v>
      </c>
      <c r="G68" s="160">
        <v>75</v>
      </c>
    </row>
    <row r="69" spans="1:7" ht="12.9">
      <c r="A69" t="s">
        <v>244</v>
      </c>
      <c r="B69" t="s">
        <v>349</v>
      </c>
      <c r="C69" t="s">
        <v>348</v>
      </c>
      <c r="D69" t="s">
        <v>347</v>
      </c>
      <c r="E69">
        <v>76879</v>
      </c>
      <c r="F69" t="s">
        <v>346</v>
      </c>
    </row>
    <row r="70" spans="1:7" ht="12.9">
      <c r="A70" t="s">
        <v>211</v>
      </c>
      <c r="B70" t="s">
        <v>345</v>
      </c>
      <c r="C70" t="s">
        <v>344</v>
      </c>
      <c r="D70" t="s">
        <v>343</v>
      </c>
      <c r="E70">
        <v>84553</v>
      </c>
      <c r="F70" t="s">
        <v>342</v>
      </c>
    </row>
    <row r="71" spans="1:7" ht="12.9">
      <c r="A71" t="s">
        <v>206</v>
      </c>
      <c r="B71" t="s">
        <v>341</v>
      </c>
      <c r="C71" t="s">
        <v>340</v>
      </c>
      <c r="D71" t="s">
        <v>339</v>
      </c>
      <c r="E71">
        <v>91484</v>
      </c>
      <c r="F71" t="s">
        <v>338</v>
      </c>
    </row>
    <row r="72" spans="1:7" ht="12.9">
      <c r="A72" t="s">
        <v>211</v>
      </c>
      <c r="B72" t="s">
        <v>337</v>
      </c>
      <c r="C72" t="s">
        <v>336</v>
      </c>
      <c r="D72" t="s">
        <v>335</v>
      </c>
      <c r="E72">
        <v>35236</v>
      </c>
      <c r="F72" t="s">
        <v>334</v>
      </c>
    </row>
    <row r="73" spans="1:7" ht="12.9">
      <c r="A73" t="s">
        <v>206</v>
      </c>
      <c r="B73" t="s">
        <v>333</v>
      </c>
      <c r="C73" t="s">
        <v>332</v>
      </c>
      <c r="D73" t="s">
        <v>331</v>
      </c>
      <c r="E73">
        <v>72365</v>
      </c>
      <c r="F73" t="s">
        <v>330</v>
      </c>
      <c r="G73" s="160">
        <v>165</v>
      </c>
    </row>
    <row r="74" spans="1:7" ht="12.9">
      <c r="A74" t="s">
        <v>206</v>
      </c>
      <c r="B74" t="s">
        <v>329</v>
      </c>
      <c r="C74" t="s">
        <v>328</v>
      </c>
      <c r="D74" t="s">
        <v>327</v>
      </c>
      <c r="E74">
        <v>56479</v>
      </c>
      <c r="F74" t="s">
        <v>326</v>
      </c>
      <c r="G74" s="160">
        <v>90</v>
      </c>
    </row>
    <row r="75" spans="1:7" ht="12.9">
      <c r="A75" t="s">
        <v>211</v>
      </c>
      <c r="B75" t="s">
        <v>325</v>
      </c>
      <c r="C75" t="s">
        <v>324</v>
      </c>
      <c r="D75" t="s">
        <v>323</v>
      </c>
      <c r="E75">
        <v>54611</v>
      </c>
      <c r="F75" t="s">
        <v>322</v>
      </c>
      <c r="G75" s="160">
        <v>120</v>
      </c>
    </row>
    <row r="76" spans="1:7" ht="12.9">
      <c r="A76" t="s">
        <v>211</v>
      </c>
      <c r="B76" t="s">
        <v>321</v>
      </c>
      <c r="C76" t="s">
        <v>320</v>
      </c>
      <c r="D76" t="s">
        <v>319</v>
      </c>
      <c r="E76">
        <v>91315</v>
      </c>
      <c r="F76" t="s">
        <v>318</v>
      </c>
      <c r="G76" s="160">
        <v>55</v>
      </c>
    </row>
    <row r="77" spans="1:7" ht="12.9">
      <c r="A77" t="s">
        <v>211</v>
      </c>
      <c r="B77" t="s">
        <v>317</v>
      </c>
      <c r="C77" t="s">
        <v>316</v>
      </c>
      <c r="D77" t="s">
        <v>315</v>
      </c>
      <c r="E77">
        <v>49448</v>
      </c>
      <c r="F77" t="s">
        <v>314</v>
      </c>
      <c r="G77" s="160">
        <v>20</v>
      </c>
    </row>
    <row r="78" spans="1:7" ht="12.9">
      <c r="A78" t="s">
        <v>211</v>
      </c>
      <c r="B78" t="s">
        <v>313</v>
      </c>
      <c r="C78" t="s">
        <v>312</v>
      </c>
      <c r="D78" t="s">
        <v>311</v>
      </c>
      <c r="E78">
        <v>75045</v>
      </c>
      <c r="F78" t="s">
        <v>310</v>
      </c>
      <c r="G78" s="160">
        <v>15</v>
      </c>
    </row>
    <row r="79" spans="1:7" ht="12.9">
      <c r="A79" t="s">
        <v>211</v>
      </c>
      <c r="B79" t="s">
        <v>309</v>
      </c>
      <c r="C79" t="s">
        <v>308</v>
      </c>
      <c r="D79" t="s">
        <v>307</v>
      </c>
      <c r="E79">
        <v>85410</v>
      </c>
      <c r="F79" t="s">
        <v>306</v>
      </c>
      <c r="G79" s="160">
        <v>75</v>
      </c>
    </row>
    <row r="80" spans="1:7" ht="12.9">
      <c r="A80" t="s">
        <v>244</v>
      </c>
      <c r="B80" t="s">
        <v>305</v>
      </c>
      <c r="C80" t="s">
        <v>5</v>
      </c>
      <c r="D80" t="s">
        <v>304</v>
      </c>
      <c r="E80">
        <v>55469</v>
      </c>
      <c r="F80" t="s">
        <v>303</v>
      </c>
      <c r="G80" s="160">
        <v>30</v>
      </c>
    </row>
    <row r="81" spans="1:7" ht="12.9">
      <c r="A81" t="s">
        <v>211</v>
      </c>
      <c r="B81" t="s">
        <v>302</v>
      </c>
      <c r="C81" t="s">
        <v>301</v>
      </c>
      <c r="D81" t="s">
        <v>300</v>
      </c>
      <c r="E81">
        <v>37217</v>
      </c>
      <c r="F81" t="s">
        <v>299</v>
      </c>
      <c r="G81" s="160">
        <v>180</v>
      </c>
    </row>
    <row r="82" spans="1:7" ht="12.9">
      <c r="A82" t="s">
        <v>211</v>
      </c>
      <c r="B82" t="s">
        <v>298</v>
      </c>
      <c r="C82" t="s">
        <v>297</v>
      </c>
      <c r="D82" t="s">
        <v>296</v>
      </c>
      <c r="E82">
        <v>26937</v>
      </c>
      <c r="F82" t="s">
        <v>295</v>
      </c>
      <c r="G82" s="160">
        <v>205</v>
      </c>
    </row>
    <row r="83" spans="1:7" ht="12.9">
      <c r="A83" t="s">
        <v>206</v>
      </c>
      <c r="B83" t="s">
        <v>294</v>
      </c>
      <c r="C83" t="s">
        <v>293</v>
      </c>
      <c r="D83" t="s">
        <v>292</v>
      </c>
      <c r="E83">
        <v>49429</v>
      </c>
      <c r="F83" t="s">
        <v>291</v>
      </c>
      <c r="G83" s="160">
        <v>25</v>
      </c>
    </row>
    <row r="84" spans="1:7" ht="12.9">
      <c r="A84" t="s">
        <v>211</v>
      </c>
      <c r="B84" t="s">
        <v>38</v>
      </c>
      <c r="C84" t="s">
        <v>290</v>
      </c>
      <c r="D84" t="s">
        <v>289</v>
      </c>
      <c r="E84">
        <v>48565</v>
      </c>
      <c r="F84" t="s">
        <v>288</v>
      </c>
      <c r="G84" s="160">
        <v>130</v>
      </c>
    </row>
    <row r="85" spans="1:7" ht="12.9">
      <c r="A85" t="s">
        <v>206</v>
      </c>
      <c r="B85" t="s">
        <v>287</v>
      </c>
      <c r="C85" t="s">
        <v>286</v>
      </c>
      <c r="D85" t="s">
        <v>285</v>
      </c>
      <c r="E85">
        <v>54595</v>
      </c>
      <c r="F85" t="s">
        <v>284</v>
      </c>
      <c r="G85" s="160">
        <v>175</v>
      </c>
    </row>
    <row r="86" spans="1:7" ht="12.9">
      <c r="A86" t="s">
        <v>206</v>
      </c>
      <c r="B86" t="s">
        <v>283</v>
      </c>
      <c r="C86" t="s">
        <v>282</v>
      </c>
      <c r="D86" t="s">
        <v>281</v>
      </c>
      <c r="E86">
        <v>21683</v>
      </c>
      <c r="F86" t="s">
        <v>280</v>
      </c>
      <c r="G86" s="160">
        <v>10</v>
      </c>
    </row>
    <row r="87" spans="1:7" ht="12.9">
      <c r="A87" t="s">
        <v>211</v>
      </c>
      <c r="B87" t="s">
        <v>279</v>
      </c>
      <c r="C87" t="s">
        <v>278</v>
      </c>
      <c r="D87" t="s">
        <v>277</v>
      </c>
      <c r="E87">
        <v>27211</v>
      </c>
      <c r="F87" t="s">
        <v>276</v>
      </c>
      <c r="G87" s="160">
        <v>35</v>
      </c>
    </row>
    <row r="88" spans="1:7" ht="12.9">
      <c r="A88" t="s">
        <v>211</v>
      </c>
      <c r="B88" t="s">
        <v>275</v>
      </c>
      <c r="C88" t="s">
        <v>274</v>
      </c>
      <c r="D88" t="s">
        <v>273</v>
      </c>
      <c r="E88">
        <v>49424</v>
      </c>
      <c r="F88" t="s">
        <v>272</v>
      </c>
      <c r="G88" s="160">
        <v>245</v>
      </c>
    </row>
    <row r="89" spans="1:7" ht="12.9">
      <c r="A89" t="s">
        <v>211</v>
      </c>
      <c r="B89" t="s">
        <v>271</v>
      </c>
      <c r="C89" t="s">
        <v>270</v>
      </c>
      <c r="D89" t="s">
        <v>269</v>
      </c>
      <c r="E89">
        <v>56338</v>
      </c>
      <c r="F89" t="s">
        <v>268</v>
      </c>
      <c r="G89" s="160">
        <v>105</v>
      </c>
    </row>
    <row r="90" spans="1:7" ht="12.9">
      <c r="A90" t="s">
        <v>206</v>
      </c>
      <c r="B90" t="s">
        <v>267</v>
      </c>
      <c r="C90" t="s">
        <v>266</v>
      </c>
      <c r="D90" t="s">
        <v>265</v>
      </c>
      <c r="E90">
        <v>54314</v>
      </c>
      <c r="F90" t="s">
        <v>264</v>
      </c>
      <c r="G90" s="160">
        <v>225</v>
      </c>
    </row>
    <row r="91" spans="1:7" ht="12.9">
      <c r="A91" t="s">
        <v>206</v>
      </c>
      <c r="B91" t="s">
        <v>263</v>
      </c>
      <c r="C91" t="s">
        <v>262</v>
      </c>
      <c r="D91" t="s">
        <v>261</v>
      </c>
      <c r="E91">
        <v>9306</v>
      </c>
      <c r="F91" t="s">
        <v>260</v>
      </c>
      <c r="G91" s="160">
        <v>185</v>
      </c>
    </row>
    <row r="92" spans="1:7" ht="12.9">
      <c r="A92" t="s">
        <v>206</v>
      </c>
      <c r="B92" t="s">
        <v>99</v>
      </c>
      <c r="C92" t="s">
        <v>602</v>
      </c>
      <c r="D92" t="s">
        <v>258</v>
      </c>
      <c r="E92">
        <v>63868</v>
      </c>
      <c r="F92" t="s">
        <v>257</v>
      </c>
      <c r="G92" s="160">
        <v>215</v>
      </c>
    </row>
    <row r="93" spans="1:7" ht="12.9">
      <c r="A93" t="s">
        <v>206</v>
      </c>
      <c r="B93" t="s">
        <v>256</v>
      </c>
      <c r="C93" t="s">
        <v>255</v>
      </c>
      <c r="D93" t="s">
        <v>254</v>
      </c>
      <c r="E93">
        <v>54298</v>
      </c>
      <c r="F93" t="s">
        <v>253</v>
      </c>
      <c r="G93" s="160">
        <v>70</v>
      </c>
    </row>
    <row r="94" spans="1:7" ht="12.9">
      <c r="A94" t="s">
        <v>211</v>
      </c>
      <c r="B94" t="s">
        <v>252</v>
      </c>
      <c r="C94" t="s">
        <v>251</v>
      </c>
      <c r="D94" t="s">
        <v>250</v>
      </c>
      <c r="E94">
        <v>54295</v>
      </c>
      <c r="F94" t="s">
        <v>249</v>
      </c>
      <c r="G94" s="160">
        <v>35</v>
      </c>
    </row>
    <row r="95" spans="1:7" ht="12.9">
      <c r="A95" t="s">
        <v>206</v>
      </c>
      <c r="B95" t="s">
        <v>248</v>
      </c>
      <c r="C95" t="s">
        <v>247</v>
      </c>
      <c r="D95" t="s">
        <v>246</v>
      </c>
      <c r="E95">
        <v>75387</v>
      </c>
      <c r="F95" t="s">
        <v>245</v>
      </c>
      <c r="G95" s="160">
        <v>55</v>
      </c>
    </row>
    <row r="96" spans="1:7" ht="12.9">
      <c r="A96" t="s">
        <v>244</v>
      </c>
      <c r="B96" t="s">
        <v>243</v>
      </c>
      <c r="C96" t="s">
        <v>242</v>
      </c>
      <c r="D96" t="s">
        <v>241</v>
      </c>
      <c r="E96">
        <v>54411</v>
      </c>
      <c r="F96" t="s">
        <v>240</v>
      </c>
      <c r="G96" s="160">
        <v>95</v>
      </c>
    </row>
    <row r="97" spans="1:7" ht="12.9">
      <c r="A97" t="s">
        <v>211</v>
      </c>
      <c r="B97" t="s">
        <v>239</v>
      </c>
      <c r="C97" t="s">
        <v>238</v>
      </c>
      <c r="D97" t="s">
        <v>237</v>
      </c>
      <c r="E97">
        <v>59192</v>
      </c>
      <c r="F97" t="s">
        <v>236</v>
      </c>
      <c r="G97" s="160">
        <v>70</v>
      </c>
    </row>
    <row r="98" spans="1:7" ht="12.9">
      <c r="A98" t="s">
        <v>211</v>
      </c>
      <c r="B98" t="s">
        <v>235</v>
      </c>
      <c r="C98" t="s">
        <v>234</v>
      </c>
      <c r="D98" t="s">
        <v>233</v>
      </c>
      <c r="E98">
        <v>65195</v>
      </c>
      <c r="F98" t="s">
        <v>232</v>
      </c>
      <c r="G98" s="160">
        <v>195</v>
      </c>
    </row>
    <row r="99" spans="1:7" ht="12.9">
      <c r="A99" t="s">
        <v>206</v>
      </c>
      <c r="B99" t="s">
        <v>231</v>
      </c>
      <c r="C99" t="s">
        <v>230</v>
      </c>
      <c r="D99" t="s">
        <v>229</v>
      </c>
      <c r="E99">
        <v>55234</v>
      </c>
      <c r="F99" t="s">
        <v>228</v>
      </c>
      <c r="G99" s="160">
        <v>130</v>
      </c>
    </row>
    <row r="100" spans="1:7" ht="12.9">
      <c r="A100" t="s">
        <v>206</v>
      </c>
      <c r="B100" t="s">
        <v>227</v>
      </c>
      <c r="C100" t="s">
        <v>226</v>
      </c>
      <c r="D100" t="s">
        <v>225</v>
      </c>
      <c r="E100">
        <v>25368</v>
      </c>
      <c r="F100" t="s">
        <v>224</v>
      </c>
      <c r="G100" s="160">
        <v>185</v>
      </c>
    </row>
    <row r="101" spans="1:7" ht="12.9">
      <c r="A101" t="s">
        <v>211</v>
      </c>
      <c r="B101" t="s">
        <v>223</v>
      </c>
      <c r="C101" t="s">
        <v>222</v>
      </c>
      <c r="D101" t="s">
        <v>221</v>
      </c>
      <c r="E101">
        <v>24568</v>
      </c>
      <c r="F101" t="s">
        <v>220</v>
      </c>
      <c r="G101" s="160">
        <v>145</v>
      </c>
    </row>
    <row r="102" spans="1:7" ht="12.9">
      <c r="A102" t="s">
        <v>211</v>
      </c>
      <c r="B102" t="s">
        <v>219</v>
      </c>
      <c r="C102" t="s">
        <v>218</v>
      </c>
      <c r="D102" t="s">
        <v>217</v>
      </c>
      <c r="E102">
        <v>56761</v>
      </c>
      <c r="F102" t="s">
        <v>216</v>
      </c>
      <c r="G102" s="160">
        <v>200</v>
      </c>
    </row>
    <row r="103" spans="1:7" ht="12.9">
      <c r="A103" t="s">
        <v>206</v>
      </c>
      <c r="B103" t="s">
        <v>215</v>
      </c>
      <c r="C103" t="s">
        <v>214</v>
      </c>
      <c r="D103" t="s">
        <v>213</v>
      </c>
      <c r="E103">
        <v>19205</v>
      </c>
      <c r="F103" t="s">
        <v>212</v>
      </c>
      <c r="G103" s="160">
        <v>180</v>
      </c>
    </row>
    <row r="104" spans="1:7" ht="12.9">
      <c r="A104" t="s">
        <v>211</v>
      </c>
      <c r="B104" t="s">
        <v>210</v>
      </c>
      <c r="C104" t="s">
        <v>209</v>
      </c>
      <c r="D104" t="s">
        <v>208</v>
      </c>
      <c r="E104">
        <v>85095</v>
      </c>
      <c r="F104" t="s">
        <v>207</v>
      </c>
      <c r="G104" s="160">
        <v>105</v>
      </c>
    </row>
    <row r="105" spans="1:7" ht="12.9">
      <c r="A105" t="s">
        <v>206</v>
      </c>
      <c r="B105" t="s">
        <v>205</v>
      </c>
      <c r="C105" t="s">
        <v>602</v>
      </c>
      <c r="D105" t="s">
        <v>204</v>
      </c>
      <c r="E105">
        <v>56751</v>
      </c>
      <c r="F105" t="s">
        <v>203</v>
      </c>
      <c r="G105" s="160">
        <v>190</v>
      </c>
    </row>
  </sheetData>
  <mergeCells count="1">
    <mergeCell ref="A1:H1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/>
  <headerFooter>
    <oddHeader>&amp;C&amp;"Arial,Standard"&amp;A</oddHeader>
    <oddFooter>&amp;C&amp;"Arial,Standard"Seite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DD8C1-2BA2-4CCD-A4C8-ACDCA5E8236A}">
  <sheetPr>
    <tabColor theme="8" tint="0.39997558519241921"/>
  </sheetPr>
  <dimension ref="A1:H105"/>
  <sheetViews>
    <sheetView zoomScaleNormal="100" workbookViewId="0">
      <pane ySplit="1" topLeftCell="A2" activePane="bottomLeft" state="frozen"/>
      <selection activeCell="I24" sqref="I24"/>
      <selection pane="bottomLeft" activeCell="I24" sqref="I24"/>
    </sheetView>
  </sheetViews>
  <sheetFormatPr baseColWidth="10" defaultColWidth="12.6640625" defaultRowHeight="12.75" customHeight="1"/>
  <cols>
    <col min="1" max="1" width="8.08203125" customWidth="1"/>
    <col min="2" max="2" width="12.33203125" customWidth="1"/>
    <col min="3" max="3" width="13.33203125" customWidth="1"/>
    <col min="4" max="4" width="29.1640625" customWidth="1"/>
    <col min="5" max="5" width="8.4140625" customWidth="1"/>
    <col min="6" max="6" width="21.08203125" customWidth="1"/>
    <col min="7" max="7" width="8.25" style="160" customWidth="1"/>
    <col min="8" max="8" width="9.4140625" customWidth="1"/>
  </cols>
  <sheetData>
    <row r="1" spans="1:8" ht="31.85" customHeight="1">
      <c r="A1" s="162" t="s">
        <v>595</v>
      </c>
      <c r="B1" s="162"/>
      <c r="C1" s="162"/>
      <c r="D1" s="162"/>
      <c r="E1" s="162"/>
      <c r="F1" s="162"/>
      <c r="G1" s="162"/>
      <c r="H1" s="162"/>
    </row>
    <row r="2" spans="1:8" ht="12.9"/>
    <row r="3" spans="1:8" ht="27.55" customHeight="1">
      <c r="A3" s="161" t="s">
        <v>25</v>
      </c>
    </row>
    <row r="4" spans="1:8" ht="12.9"/>
    <row r="5" spans="1:8" ht="12.9">
      <c r="A5" s="163" t="s">
        <v>544</v>
      </c>
      <c r="B5" s="163" t="s">
        <v>0</v>
      </c>
      <c r="C5" s="163" t="s">
        <v>543</v>
      </c>
      <c r="D5" s="163" t="s">
        <v>76</v>
      </c>
      <c r="E5" s="163" t="s">
        <v>1</v>
      </c>
      <c r="F5" s="163" t="s">
        <v>542</v>
      </c>
      <c r="G5" s="164" t="s">
        <v>30</v>
      </c>
      <c r="H5" s="163" t="s">
        <v>31</v>
      </c>
    </row>
    <row r="6" spans="1:8" ht="12.9">
      <c r="A6" t="s">
        <v>211</v>
      </c>
      <c r="B6" t="s">
        <v>594</v>
      </c>
      <c r="C6" t="s">
        <v>593</v>
      </c>
      <c r="D6" t="s">
        <v>592</v>
      </c>
      <c r="E6">
        <v>66919</v>
      </c>
      <c r="F6" t="s">
        <v>591</v>
      </c>
      <c r="G6" s="160">
        <v>205</v>
      </c>
    </row>
    <row r="7" spans="1:8" ht="12.9">
      <c r="A7" t="s">
        <v>211</v>
      </c>
      <c r="B7" t="s">
        <v>37</v>
      </c>
      <c r="C7" t="s">
        <v>590</v>
      </c>
      <c r="D7" t="s">
        <v>589</v>
      </c>
      <c r="E7">
        <v>34225</v>
      </c>
      <c r="F7" t="s">
        <v>588</v>
      </c>
      <c r="G7" s="160">
        <v>115</v>
      </c>
    </row>
    <row r="8" spans="1:8" ht="12.9">
      <c r="A8" t="s">
        <v>211</v>
      </c>
      <c r="B8" t="s">
        <v>587</v>
      </c>
      <c r="C8" t="s">
        <v>586</v>
      </c>
      <c r="D8" t="s">
        <v>585</v>
      </c>
      <c r="E8">
        <v>72537</v>
      </c>
      <c r="F8" t="s">
        <v>584</v>
      </c>
      <c r="G8" s="160">
        <v>35</v>
      </c>
    </row>
    <row r="9" spans="1:8" ht="12.9">
      <c r="A9" t="s">
        <v>206</v>
      </c>
      <c r="B9" t="s">
        <v>583</v>
      </c>
      <c r="C9" t="s">
        <v>582</v>
      </c>
      <c r="D9" t="s">
        <v>581</v>
      </c>
      <c r="E9">
        <v>55546</v>
      </c>
      <c r="F9" t="s">
        <v>580</v>
      </c>
      <c r="G9" s="160">
        <v>155</v>
      </c>
    </row>
    <row r="10" spans="1:8" ht="12.9">
      <c r="A10" t="s">
        <v>211</v>
      </c>
      <c r="B10" t="s">
        <v>579</v>
      </c>
      <c r="C10" t="s">
        <v>578</v>
      </c>
      <c r="D10" t="s">
        <v>577</v>
      </c>
      <c r="E10">
        <v>46509</v>
      </c>
      <c r="F10" t="s">
        <v>576</v>
      </c>
      <c r="G10" s="160">
        <v>135</v>
      </c>
    </row>
    <row r="11" spans="1:8" ht="12.9">
      <c r="A11" t="s">
        <v>206</v>
      </c>
      <c r="B11" t="s">
        <v>575</v>
      </c>
      <c r="C11" t="s">
        <v>574</v>
      </c>
      <c r="D11" t="s">
        <v>573</v>
      </c>
      <c r="E11">
        <v>63071</v>
      </c>
      <c r="F11" t="s">
        <v>572</v>
      </c>
      <c r="G11" s="160">
        <v>165</v>
      </c>
    </row>
    <row r="12" spans="1:8" ht="12.9">
      <c r="A12" t="s">
        <v>244</v>
      </c>
      <c r="B12" t="s">
        <v>571</v>
      </c>
      <c r="C12" t="s">
        <v>570</v>
      </c>
      <c r="D12" t="s">
        <v>569</v>
      </c>
      <c r="E12">
        <v>54675</v>
      </c>
      <c r="F12" t="s">
        <v>568</v>
      </c>
      <c r="G12" s="160">
        <v>240</v>
      </c>
    </row>
    <row r="13" spans="1:8" ht="12.9">
      <c r="A13" t="s">
        <v>211</v>
      </c>
      <c r="B13" t="s">
        <v>567</v>
      </c>
      <c r="C13" t="s">
        <v>566</v>
      </c>
      <c r="D13" t="s">
        <v>565</v>
      </c>
      <c r="E13">
        <v>47249</v>
      </c>
      <c r="F13" t="s">
        <v>564</v>
      </c>
      <c r="G13" s="160">
        <v>195</v>
      </c>
    </row>
    <row r="14" spans="1:8" ht="12.9">
      <c r="A14" t="s">
        <v>206</v>
      </c>
      <c r="B14" t="s">
        <v>563</v>
      </c>
      <c r="C14" t="s">
        <v>562</v>
      </c>
      <c r="D14" t="s">
        <v>561</v>
      </c>
      <c r="E14">
        <v>67744</v>
      </c>
      <c r="F14" t="s">
        <v>560</v>
      </c>
      <c r="G14" s="160">
        <v>35</v>
      </c>
    </row>
    <row r="15" spans="1:8" ht="12.9">
      <c r="A15" t="s">
        <v>211</v>
      </c>
      <c r="B15" t="s">
        <v>559</v>
      </c>
      <c r="C15" t="s">
        <v>558</v>
      </c>
      <c r="D15" t="s">
        <v>557</v>
      </c>
      <c r="E15">
        <v>29693</v>
      </c>
      <c r="F15" t="s">
        <v>556</v>
      </c>
      <c r="G15" s="160">
        <v>75</v>
      </c>
    </row>
    <row r="16" spans="1:8" ht="12.9">
      <c r="A16" t="s">
        <v>211</v>
      </c>
      <c r="B16" t="s">
        <v>443</v>
      </c>
      <c r="C16" t="s">
        <v>555</v>
      </c>
      <c r="D16" t="s">
        <v>554</v>
      </c>
      <c r="E16">
        <v>42477</v>
      </c>
      <c r="F16" t="s">
        <v>553</v>
      </c>
      <c r="G16" s="160">
        <v>135</v>
      </c>
    </row>
    <row r="17" spans="1:7" ht="12.9">
      <c r="A17" t="s">
        <v>244</v>
      </c>
      <c r="B17" t="s">
        <v>479</v>
      </c>
      <c r="C17" t="s">
        <v>552</v>
      </c>
      <c r="D17" t="s">
        <v>551</v>
      </c>
      <c r="E17">
        <v>87787</v>
      </c>
      <c r="F17" t="s">
        <v>550</v>
      </c>
      <c r="G17" s="160">
        <v>70</v>
      </c>
    </row>
    <row r="18" spans="1:7" ht="12.9">
      <c r="A18" t="s">
        <v>206</v>
      </c>
      <c r="B18" t="s">
        <v>549</v>
      </c>
      <c r="C18" t="s">
        <v>548</v>
      </c>
      <c r="D18" t="s">
        <v>547</v>
      </c>
      <c r="E18">
        <v>71336</v>
      </c>
      <c r="F18" t="s">
        <v>546</v>
      </c>
      <c r="G18" s="160">
        <v>65</v>
      </c>
    </row>
    <row r="19" spans="1:7" ht="12.9">
      <c r="A19" t="s">
        <v>211</v>
      </c>
      <c r="B19" t="s">
        <v>541</v>
      </c>
      <c r="C19" t="s">
        <v>540</v>
      </c>
      <c r="D19" t="s">
        <v>539</v>
      </c>
      <c r="E19">
        <v>74385</v>
      </c>
      <c r="F19" t="s">
        <v>538</v>
      </c>
      <c r="G19" s="160">
        <v>135</v>
      </c>
    </row>
    <row r="20" spans="1:7" ht="12.9">
      <c r="A20" t="s">
        <v>211</v>
      </c>
      <c r="B20" t="s">
        <v>537</v>
      </c>
      <c r="C20" t="s">
        <v>536</v>
      </c>
      <c r="D20" t="s">
        <v>535</v>
      </c>
      <c r="E20">
        <v>86519</v>
      </c>
      <c r="F20" t="s">
        <v>534</v>
      </c>
      <c r="G20" s="160">
        <v>100</v>
      </c>
    </row>
    <row r="21" spans="1:7" ht="12.9">
      <c r="A21" t="s">
        <v>206</v>
      </c>
      <c r="B21" t="s">
        <v>533</v>
      </c>
      <c r="C21" t="s">
        <v>532</v>
      </c>
      <c r="D21" t="s">
        <v>531</v>
      </c>
      <c r="E21">
        <v>56291</v>
      </c>
      <c r="F21" t="s">
        <v>530</v>
      </c>
    </row>
    <row r="22" spans="1:7" ht="12.9">
      <c r="A22" t="s">
        <v>244</v>
      </c>
      <c r="B22" t="s">
        <v>529</v>
      </c>
      <c r="C22" t="s">
        <v>528</v>
      </c>
      <c r="D22" t="s">
        <v>527</v>
      </c>
      <c r="E22">
        <v>66996</v>
      </c>
      <c r="F22" t="s">
        <v>526</v>
      </c>
      <c r="G22" s="160">
        <v>50</v>
      </c>
    </row>
    <row r="23" spans="1:7" ht="12.9">
      <c r="A23" t="s">
        <v>244</v>
      </c>
      <c r="B23" t="s">
        <v>525</v>
      </c>
      <c r="C23" t="s">
        <v>524</v>
      </c>
      <c r="D23" t="s">
        <v>523</v>
      </c>
      <c r="E23">
        <v>1920</v>
      </c>
      <c r="F23" t="s">
        <v>522</v>
      </c>
      <c r="G23" s="160">
        <v>75</v>
      </c>
    </row>
    <row r="24" spans="1:7" ht="12.9">
      <c r="A24" t="s">
        <v>206</v>
      </c>
      <c r="B24" t="s">
        <v>521</v>
      </c>
      <c r="C24" t="s">
        <v>520</v>
      </c>
      <c r="D24" t="s">
        <v>519</v>
      </c>
      <c r="E24">
        <v>16348</v>
      </c>
      <c r="F24" t="s">
        <v>518</v>
      </c>
      <c r="G24" s="160">
        <v>195</v>
      </c>
    </row>
    <row r="25" spans="1:7" ht="12.9">
      <c r="A25" t="s">
        <v>211</v>
      </c>
      <c r="B25" t="s">
        <v>517</v>
      </c>
      <c r="C25" t="s">
        <v>516</v>
      </c>
      <c r="D25" t="s">
        <v>515</v>
      </c>
      <c r="E25">
        <v>37181</v>
      </c>
      <c r="F25" t="s">
        <v>514</v>
      </c>
      <c r="G25" s="160">
        <v>100</v>
      </c>
    </row>
    <row r="26" spans="1:7" ht="12.9">
      <c r="A26" t="s">
        <v>211</v>
      </c>
      <c r="B26" t="s">
        <v>513</v>
      </c>
      <c r="C26" t="s">
        <v>512</v>
      </c>
      <c r="D26" t="s">
        <v>511</v>
      </c>
      <c r="E26">
        <v>56769</v>
      </c>
      <c r="F26" t="s">
        <v>510</v>
      </c>
    </row>
    <row r="27" spans="1:7" ht="12.9">
      <c r="A27" t="s">
        <v>206</v>
      </c>
      <c r="B27" t="s">
        <v>509</v>
      </c>
      <c r="C27" t="s">
        <v>508</v>
      </c>
      <c r="D27" t="s">
        <v>507</v>
      </c>
      <c r="E27">
        <v>31185</v>
      </c>
      <c r="F27" t="s">
        <v>506</v>
      </c>
      <c r="G27" s="160">
        <v>160</v>
      </c>
    </row>
    <row r="28" spans="1:7" ht="12.9">
      <c r="A28" t="s">
        <v>206</v>
      </c>
      <c r="B28" t="s">
        <v>505</v>
      </c>
      <c r="C28" t="s">
        <v>504</v>
      </c>
      <c r="D28" t="s">
        <v>503</v>
      </c>
      <c r="E28">
        <v>56377</v>
      </c>
      <c r="F28" t="s">
        <v>502</v>
      </c>
      <c r="G28" s="160">
        <v>190</v>
      </c>
    </row>
    <row r="29" spans="1:7" ht="12.9">
      <c r="A29" t="s">
        <v>206</v>
      </c>
      <c r="B29" t="s">
        <v>501</v>
      </c>
      <c r="C29" t="s">
        <v>500</v>
      </c>
      <c r="D29" t="s">
        <v>499</v>
      </c>
      <c r="E29">
        <v>54668</v>
      </c>
      <c r="F29" t="s">
        <v>498</v>
      </c>
      <c r="G29" s="160">
        <v>30</v>
      </c>
    </row>
    <row r="30" spans="1:7" ht="12.9">
      <c r="A30" t="s">
        <v>206</v>
      </c>
      <c r="B30" t="s">
        <v>29</v>
      </c>
      <c r="C30" t="s">
        <v>497</v>
      </c>
      <c r="D30" t="s">
        <v>496</v>
      </c>
      <c r="E30">
        <v>27308</v>
      </c>
      <c r="F30" t="s">
        <v>495</v>
      </c>
      <c r="G30" s="160">
        <v>55</v>
      </c>
    </row>
    <row r="31" spans="1:7" ht="12.9">
      <c r="A31" t="s">
        <v>206</v>
      </c>
      <c r="B31" t="s">
        <v>494</v>
      </c>
      <c r="C31" t="s">
        <v>493</v>
      </c>
      <c r="D31" t="s">
        <v>492</v>
      </c>
      <c r="E31">
        <v>27412</v>
      </c>
      <c r="F31" t="s">
        <v>491</v>
      </c>
      <c r="G31" s="160">
        <v>20</v>
      </c>
    </row>
    <row r="32" spans="1:7" ht="12.9">
      <c r="A32" t="s">
        <v>206</v>
      </c>
      <c r="B32" t="s">
        <v>81</v>
      </c>
      <c r="C32" t="s">
        <v>490</v>
      </c>
      <c r="D32" t="s">
        <v>489</v>
      </c>
      <c r="E32">
        <v>24888</v>
      </c>
      <c r="F32" t="s">
        <v>488</v>
      </c>
      <c r="G32" s="160">
        <v>90</v>
      </c>
    </row>
    <row r="33" spans="1:7" ht="12.9">
      <c r="A33" t="s">
        <v>211</v>
      </c>
      <c r="B33" t="s">
        <v>487</v>
      </c>
      <c r="C33" t="s">
        <v>486</v>
      </c>
      <c r="D33" t="s">
        <v>485</v>
      </c>
      <c r="E33">
        <v>54518</v>
      </c>
      <c r="F33" t="s">
        <v>484</v>
      </c>
      <c r="G33" s="160">
        <v>120</v>
      </c>
    </row>
    <row r="34" spans="1:7" ht="12.9">
      <c r="A34" t="s">
        <v>211</v>
      </c>
      <c r="B34" t="s">
        <v>483</v>
      </c>
      <c r="C34" t="s">
        <v>482</v>
      </c>
      <c r="D34" t="s">
        <v>481</v>
      </c>
      <c r="E34">
        <v>7924</v>
      </c>
      <c r="F34" t="s">
        <v>480</v>
      </c>
      <c r="G34" s="160">
        <v>70</v>
      </c>
    </row>
    <row r="35" spans="1:7" ht="12.9">
      <c r="A35" t="s">
        <v>211</v>
      </c>
      <c r="B35" t="s">
        <v>479</v>
      </c>
      <c r="C35" t="s">
        <v>478</v>
      </c>
      <c r="D35" t="s">
        <v>477</v>
      </c>
      <c r="E35">
        <v>25451</v>
      </c>
      <c r="F35" t="s">
        <v>476</v>
      </c>
      <c r="G35" s="160">
        <v>240</v>
      </c>
    </row>
    <row r="36" spans="1:7" ht="12.9">
      <c r="A36" t="s">
        <v>206</v>
      </c>
      <c r="B36" t="s">
        <v>475</v>
      </c>
      <c r="C36" t="s">
        <v>474</v>
      </c>
      <c r="D36" t="s">
        <v>473</v>
      </c>
      <c r="E36">
        <v>67591</v>
      </c>
      <c r="F36" t="s">
        <v>472</v>
      </c>
      <c r="G36" s="160">
        <v>90</v>
      </c>
    </row>
    <row r="37" spans="1:7" ht="12.9">
      <c r="A37" t="s">
        <v>206</v>
      </c>
      <c r="B37" t="s">
        <v>471</v>
      </c>
      <c r="C37" t="s">
        <v>470</v>
      </c>
      <c r="D37" t="s">
        <v>469</v>
      </c>
      <c r="E37">
        <v>24805</v>
      </c>
      <c r="F37" t="s">
        <v>468</v>
      </c>
      <c r="G37" s="160">
        <v>245</v>
      </c>
    </row>
    <row r="38" spans="1:7" ht="12.9">
      <c r="A38" t="s">
        <v>211</v>
      </c>
      <c r="B38" t="s">
        <v>467</v>
      </c>
      <c r="C38" t="s">
        <v>466</v>
      </c>
      <c r="D38" t="s">
        <v>465</v>
      </c>
      <c r="E38">
        <v>57635</v>
      </c>
      <c r="F38" t="s">
        <v>464</v>
      </c>
      <c r="G38" s="160">
        <v>30</v>
      </c>
    </row>
    <row r="39" spans="1:7" ht="12.9">
      <c r="A39" t="s">
        <v>211</v>
      </c>
      <c r="B39" t="s">
        <v>463</v>
      </c>
      <c r="C39" t="s">
        <v>462</v>
      </c>
      <c r="D39" t="s">
        <v>461</v>
      </c>
      <c r="E39">
        <v>35581</v>
      </c>
      <c r="F39" t="s">
        <v>460</v>
      </c>
      <c r="G39" s="160">
        <v>170</v>
      </c>
    </row>
    <row r="40" spans="1:7" ht="12.9">
      <c r="A40" t="s">
        <v>211</v>
      </c>
      <c r="B40" t="s">
        <v>459</v>
      </c>
      <c r="C40" t="s">
        <v>458</v>
      </c>
      <c r="D40" t="s">
        <v>457</v>
      </c>
      <c r="E40">
        <v>38312</v>
      </c>
      <c r="F40" t="s">
        <v>456</v>
      </c>
      <c r="G40" s="160">
        <v>20</v>
      </c>
    </row>
    <row r="41" spans="1:7" ht="12.9">
      <c r="A41" t="s">
        <v>211</v>
      </c>
      <c r="B41" t="s">
        <v>455</v>
      </c>
      <c r="C41" t="s">
        <v>454</v>
      </c>
      <c r="D41" t="s">
        <v>453</v>
      </c>
      <c r="E41">
        <v>27321</v>
      </c>
      <c r="F41" t="s">
        <v>452</v>
      </c>
      <c r="G41" s="160">
        <v>140</v>
      </c>
    </row>
    <row r="42" spans="1:7" ht="12.9">
      <c r="A42" t="s">
        <v>206</v>
      </c>
      <c r="B42" t="s">
        <v>451</v>
      </c>
      <c r="C42" t="s">
        <v>450</v>
      </c>
      <c r="D42" t="s">
        <v>449</v>
      </c>
      <c r="E42">
        <v>76835</v>
      </c>
      <c r="F42" t="s">
        <v>448</v>
      </c>
      <c r="G42" s="160">
        <v>25</v>
      </c>
    </row>
    <row r="43" spans="1:7" ht="12.9">
      <c r="A43" t="s">
        <v>211</v>
      </c>
      <c r="B43" t="s">
        <v>447</v>
      </c>
      <c r="C43" t="s">
        <v>446</v>
      </c>
      <c r="D43" t="s">
        <v>445</v>
      </c>
      <c r="E43">
        <v>54340</v>
      </c>
      <c r="F43" t="s">
        <v>444</v>
      </c>
      <c r="G43" s="160">
        <v>140</v>
      </c>
    </row>
    <row r="44" spans="1:7" ht="12.9">
      <c r="A44" t="s">
        <v>211</v>
      </c>
      <c r="B44" t="s">
        <v>443</v>
      </c>
      <c r="C44" t="s">
        <v>442</v>
      </c>
      <c r="D44" t="s">
        <v>441</v>
      </c>
      <c r="E44">
        <v>76848</v>
      </c>
      <c r="F44" t="s">
        <v>440</v>
      </c>
      <c r="G44" s="160">
        <v>180</v>
      </c>
    </row>
    <row r="45" spans="1:7" ht="12.9">
      <c r="A45" t="s">
        <v>211</v>
      </c>
      <c r="B45" t="s">
        <v>439</v>
      </c>
      <c r="C45" t="s">
        <v>438</v>
      </c>
      <c r="D45" t="s">
        <v>437</v>
      </c>
      <c r="E45">
        <v>93080</v>
      </c>
      <c r="F45" t="s">
        <v>436</v>
      </c>
      <c r="G45" s="160">
        <v>105</v>
      </c>
    </row>
    <row r="46" spans="1:7" ht="12.9">
      <c r="A46" t="s">
        <v>206</v>
      </c>
      <c r="B46" t="s">
        <v>435</v>
      </c>
      <c r="C46" t="s">
        <v>434</v>
      </c>
      <c r="D46" t="s">
        <v>433</v>
      </c>
      <c r="E46">
        <v>23909</v>
      </c>
      <c r="F46" t="s">
        <v>432</v>
      </c>
      <c r="G46" s="160">
        <v>170</v>
      </c>
    </row>
    <row r="47" spans="1:7" ht="12.9">
      <c r="A47" t="s">
        <v>206</v>
      </c>
      <c r="B47" t="s">
        <v>431</v>
      </c>
      <c r="C47" t="s">
        <v>430</v>
      </c>
      <c r="D47" t="s">
        <v>429</v>
      </c>
      <c r="E47">
        <v>37296</v>
      </c>
      <c r="F47" t="s">
        <v>428</v>
      </c>
      <c r="G47" s="160">
        <v>35</v>
      </c>
    </row>
    <row r="48" spans="1:7" ht="12.9">
      <c r="A48" t="s">
        <v>206</v>
      </c>
      <c r="B48" t="s">
        <v>427</v>
      </c>
      <c r="C48" t="s">
        <v>426</v>
      </c>
      <c r="D48" t="s">
        <v>425</v>
      </c>
      <c r="E48">
        <v>27412</v>
      </c>
      <c r="F48" t="s">
        <v>424</v>
      </c>
      <c r="G48" s="160">
        <v>150</v>
      </c>
    </row>
    <row r="49" spans="1:7" ht="12.9">
      <c r="A49" t="s">
        <v>206</v>
      </c>
      <c r="B49" t="s">
        <v>423</v>
      </c>
      <c r="C49" t="s">
        <v>26</v>
      </c>
      <c r="D49" t="s">
        <v>351</v>
      </c>
      <c r="E49">
        <v>86911</v>
      </c>
      <c r="F49" t="s">
        <v>350</v>
      </c>
    </row>
    <row r="50" spans="1:7" ht="12.9">
      <c r="A50" t="s">
        <v>206</v>
      </c>
      <c r="B50" t="s">
        <v>422</v>
      </c>
      <c r="C50" t="s">
        <v>421</v>
      </c>
      <c r="D50" t="s">
        <v>420</v>
      </c>
      <c r="E50">
        <v>90518</v>
      </c>
      <c r="F50" t="s">
        <v>419</v>
      </c>
      <c r="G50" s="160">
        <v>15</v>
      </c>
    </row>
    <row r="51" spans="1:7" ht="12.9">
      <c r="A51" t="s">
        <v>206</v>
      </c>
      <c r="B51" t="s">
        <v>418</v>
      </c>
      <c r="C51" t="s">
        <v>417</v>
      </c>
      <c r="D51" t="s">
        <v>416</v>
      </c>
      <c r="E51">
        <v>38102</v>
      </c>
      <c r="F51" t="s">
        <v>415</v>
      </c>
      <c r="G51" s="160">
        <v>160</v>
      </c>
    </row>
    <row r="52" spans="1:7" ht="12.9">
      <c r="A52" t="s">
        <v>206</v>
      </c>
      <c r="B52" t="s">
        <v>414</v>
      </c>
      <c r="C52" t="s">
        <v>7</v>
      </c>
      <c r="D52" t="s">
        <v>413</v>
      </c>
      <c r="E52">
        <v>56428</v>
      </c>
      <c r="F52" t="s">
        <v>412</v>
      </c>
      <c r="G52" s="160">
        <v>235</v>
      </c>
    </row>
    <row r="53" spans="1:7" ht="12.9">
      <c r="A53" t="s">
        <v>206</v>
      </c>
      <c r="B53" t="s">
        <v>411</v>
      </c>
      <c r="C53" t="s">
        <v>410</v>
      </c>
      <c r="D53" t="s">
        <v>409</v>
      </c>
      <c r="E53">
        <v>76530</v>
      </c>
      <c r="F53" t="s">
        <v>408</v>
      </c>
      <c r="G53" s="160">
        <v>115</v>
      </c>
    </row>
    <row r="54" spans="1:7" ht="12.9">
      <c r="A54" t="s">
        <v>211</v>
      </c>
      <c r="B54" t="s">
        <v>407</v>
      </c>
      <c r="C54" t="s">
        <v>406</v>
      </c>
      <c r="D54" t="s">
        <v>405</v>
      </c>
      <c r="E54">
        <v>91734</v>
      </c>
      <c r="F54" t="s">
        <v>404</v>
      </c>
      <c r="G54" s="160">
        <v>60</v>
      </c>
    </row>
    <row r="55" spans="1:7" ht="12.9">
      <c r="A55" t="s">
        <v>244</v>
      </c>
      <c r="B55" t="s">
        <v>403</v>
      </c>
      <c r="C55" t="s">
        <v>402</v>
      </c>
      <c r="D55" t="s">
        <v>401</v>
      </c>
      <c r="E55">
        <v>25572</v>
      </c>
      <c r="F55" t="s">
        <v>400</v>
      </c>
      <c r="G55" s="160">
        <v>240</v>
      </c>
    </row>
    <row r="56" spans="1:7" ht="12.9">
      <c r="A56" t="s">
        <v>211</v>
      </c>
      <c r="B56" t="s">
        <v>399</v>
      </c>
      <c r="C56" t="s">
        <v>398</v>
      </c>
      <c r="D56" t="s">
        <v>397</v>
      </c>
      <c r="E56">
        <v>66399</v>
      </c>
      <c r="F56" t="s">
        <v>396</v>
      </c>
      <c r="G56" s="160">
        <v>100</v>
      </c>
    </row>
    <row r="57" spans="1:7" ht="12.9">
      <c r="A57" t="s">
        <v>206</v>
      </c>
      <c r="B57" t="s">
        <v>395</v>
      </c>
      <c r="C57" t="s">
        <v>394</v>
      </c>
      <c r="D57" t="s">
        <v>393</v>
      </c>
      <c r="E57">
        <v>64390</v>
      </c>
      <c r="F57" t="s">
        <v>392</v>
      </c>
      <c r="G57" s="160">
        <v>80</v>
      </c>
    </row>
    <row r="58" spans="1:7" ht="12.9">
      <c r="A58" t="s">
        <v>206</v>
      </c>
      <c r="B58" t="s">
        <v>391</v>
      </c>
      <c r="C58" t="s">
        <v>390</v>
      </c>
      <c r="D58" t="s">
        <v>389</v>
      </c>
      <c r="E58">
        <v>67680</v>
      </c>
      <c r="F58" t="s">
        <v>388</v>
      </c>
      <c r="G58" s="160">
        <v>180</v>
      </c>
    </row>
    <row r="59" spans="1:7" ht="12.9">
      <c r="A59" t="s">
        <v>211</v>
      </c>
      <c r="B59" t="s">
        <v>3</v>
      </c>
      <c r="C59" t="s">
        <v>387</v>
      </c>
      <c r="D59" t="s">
        <v>386</v>
      </c>
      <c r="E59">
        <v>56414</v>
      </c>
      <c r="F59" t="s">
        <v>385</v>
      </c>
      <c r="G59" s="160">
        <v>75</v>
      </c>
    </row>
    <row r="60" spans="1:7" ht="12.9">
      <c r="A60" t="s">
        <v>211</v>
      </c>
      <c r="B60" t="s">
        <v>384</v>
      </c>
      <c r="C60" t="s">
        <v>383</v>
      </c>
      <c r="D60" t="s">
        <v>382</v>
      </c>
      <c r="E60">
        <v>74369</v>
      </c>
      <c r="F60" t="s">
        <v>381</v>
      </c>
      <c r="G60" s="160">
        <v>180</v>
      </c>
    </row>
    <row r="61" spans="1:7" ht="12.9">
      <c r="A61" t="s">
        <v>206</v>
      </c>
      <c r="B61" t="s">
        <v>380</v>
      </c>
      <c r="C61" t="s">
        <v>379</v>
      </c>
      <c r="D61" t="s">
        <v>378</v>
      </c>
      <c r="E61">
        <v>66484</v>
      </c>
      <c r="F61" t="s">
        <v>377</v>
      </c>
      <c r="G61" s="160">
        <v>85</v>
      </c>
    </row>
    <row r="62" spans="1:7" ht="12.9">
      <c r="A62" t="s">
        <v>206</v>
      </c>
      <c r="B62" t="s">
        <v>376</v>
      </c>
      <c r="C62" t="s">
        <v>375</v>
      </c>
      <c r="D62" t="s">
        <v>374</v>
      </c>
      <c r="E62">
        <v>4318</v>
      </c>
      <c r="F62" t="s">
        <v>373</v>
      </c>
      <c r="G62" s="160">
        <v>100</v>
      </c>
    </row>
    <row r="63" spans="1:7" ht="12.9">
      <c r="A63" t="s">
        <v>244</v>
      </c>
      <c r="B63" t="s">
        <v>372</v>
      </c>
      <c r="C63" t="s">
        <v>371</v>
      </c>
      <c r="D63" t="s">
        <v>370</v>
      </c>
      <c r="E63">
        <v>54619</v>
      </c>
      <c r="F63" t="s">
        <v>369</v>
      </c>
      <c r="G63" s="160">
        <v>0</v>
      </c>
    </row>
    <row r="64" spans="1:7" ht="12.9">
      <c r="A64" t="s">
        <v>211</v>
      </c>
      <c r="B64" t="s">
        <v>368</v>
      </c>
      <c r="C64" t="s">
        <v>367</v>
      </c>
      <c r="D64" t="s">
        <v>366</v>
      </c>
      <c r="E64">
        <v>88690</v>
      </c>
      <c r="F64" t="s">
        <v>365</v>
      </c>
      <c r="G64" s="160">
        <v>110</v>
      </c>
    </row>
    <row r="65" spans="1:7" ht="12.9">
      <c r="A65" t="s">
        <v>211</v>
      </c>
      <c r="B65" t="s">
        <v>364</v>
      </c>
      <c r="C65" t="s">
        <v>363</v>
      </c>
      <c r="D65" t="s">
        <v>362</v>
      </c>
      <c r="E65">
        <v>58454</v>
      </c>
      <c r="F65" t="s">
        <v>361</v>
      </c>
      <c r="G65" s="160">
        <v>170</v>
      </c>
    </row>
    <row r="66" spans="1:7" ht="12.9">
      <c r="A66" t="s">
        <v>206</v>
      </c>
      <c r="B66" t="s">
        <v>360</v>
      </c>
      <c r="C66" t="s">
        <v>359</v>
      </c>
      <c r="D66" t="s">
        <v>358</v>
      </c>
      <c r="E66">
        <v>61250</v>
      </c>
      <c r="F66" t="s">
        <v>357</v>
      </c>
      <c r="G66" s="160">
        <v>210</v>
      </c>
    </row>
    <row r="67" spans="1:7" ht="12.9">
      <c r="A67" t="s">
        <v>206</v>
      </c>
      <c r="B67" t="s">
        <v>356</v>
      </c>
      <c r="C67" t="s">
        <v>355</v>
      </c>
      <c r="D67" t="s">
        <v>354</v>
      </c>
      <c r="E67">
        <v>75053</v>
      </c>
      <c r="F67" t="s">
        <v>353</v>
      </c>
    </row>
    <row r="68" spans="1:7" ht="12.9">
      <c r="A68" t="s">
        <v>211</v>
      </c>
      <c r="B68" t="s">
        <v>352</v>
      </c>
      <c r="C68" t="s">
        <v>26</v>
      </c>
      <c r="D68" t="s">
        <v>351</v>
      </c>
      <c r="E68">
        <v>86911</v>
      </c>
      <c r="F68" t="s">
        <v>350</v>
      </c>
      <c r="G68" s="160">
        <v>75</v>
      </c>
    </row>
    <row r="69" spans="1:7" ht="12.9">
      <c r="A69" t="s">
        <v>244</v>
      </c>
      <c r="B69" t="s">
        <v>349</v>
      </c>
      <c r="C69" t="s">
        <v>348</v>
      </c>
      <c r="D69" t="s">
        <v>347</v>
      </c>
      <c r="E69">
        <v>76879</v>
      </c>
      <c r="F69" t="s">
        <v>346</v>
      </c>
    </row>
    <row r="70" spans="1:7" ht="12.9">
      <c r="A70" t="s">
        <v>211</v>
      </c>
      <c r="B70" t="s">
        <v>345</v>
      </c>
      <c r="C70" t="s">
        <v>344</v>
      </c>
      <c r="D70" t="s">
        <v>343</v>
      </c>
      <c r="E70">
        <v>84553</v>
      </c>
      <c r="F70" t="s">
        <v>342</v>
      </c>
    </row>
    <row r="71" spans="1:7" ht="12.9">
      <c r="A71" t="s">
        <v>206</v>
      </c>
      <c r="B71" t="s">
        <v>341</v>
      </c>
      <c r="C71" t="s">
        <v>340</v>
      </c>
      <c r="D71" t="s">
        <v>339</v>
      </c>
      <c r="E71">
        <v>91484</v>
      </c>
      <c r="F71" t="s">
        <v>338</v>
      </c>
    </row>
    <row r="72" spans="1:7" ht="12.9">
      <c r="A72" t="s">
        <v>211</v>
      </c>
      <c r="B72" t="s">
        <v>337</v>
      </c>
      <c r="C72" t="s">
        <v>336</v>
      </c>
      <c r="D72" t="s">
        <v>335</v>
      </c>
      <c r="E72">
        <v>35236</v>
      </c>
      <c r="F72" t="s">
        <v>334</v>
      </c>
    </row>
    <row r="73" spans="1:7" ht="12.9">
      <c r="A73" t="s">
        <v>206</v>
      </c>
      <c r="B73" t="s">
        <v>333</v>
      </c>
      <c r="C73" t="s">
        <v>332</v>
      </c>
      <c r="D73" t="s">
        <v>331</v>
      </c>
      <c r="E73">
        <v>72365</v>
      </c>
      <c r="F73" t="s">
        <v>330</v>
      </c>
      <c r="G73" s="160">
        <v>165</v>
      </c>
    </row>
    <row r="74" spans="1:7" ht="12.9">
      <c r="A74" t="s">
        <v>206</v>
      </c>
      <c r="B74" t="s">
        <v>329</v>
      </c>
      <c r="C74" t="s">
        <v>328</v>
      </c>
      <c r="D74" t="s">
        <v>327</v>
      </c>
      <c r="E74">
        <v>56479</v>
      </c>
      <c r="F74" t="s">
        <v>326</v>
      </c>
      <c r="G74" s="160">
        <v>90</v>
      </c>
    </row>
    <row r="75" spans="1:7" ht="12.9">
      <c r="A75" t="s">
        <v>211</v>
      </c>
      <c r="B75" t="s">
        <v>325</v>
      </c>
      <c r="C75" t="s">
        <v>324</v>
      </c>
      <c r="D75" t="s">
        <v>323</v>
      </c>
      <c r="E75">
        <v>54611</v>
      </c>
      <c r="F75" t="s">
        <v>322</v>
      </c>
      <c r="G75" s="160">
        <v>120</v>
      </c>
    </row>
    <row r="76" spans="1:7" ht="12.9">
      <c r="A76" t="s">
        <v>211</v>
      </c>
      <c r="B76" t="s">
        <v>321</v>
      </c>
      <c r="C76" t="s">
        <v>320</v>
      </c>
      <c r="D76" t="s">
        <v>319</v>
      </c>
      <c r="E76">
        <v>91315</v>
      </c>
      <c r="F76" t="s">
        <v>318</v>
      </c>
      <c r="G76" s="160">
        <v>55</v>
      </c>
    </row>
    <row r="77" spans="1:7" ht="12.9">
      <c r="A77" t="s">
        <v>211</v>
      </c>
      <c r="B77" t="s">
        <v>317</v>
      </c>
      <c r="C77" t="s">
        <v>316</v>
      </c>
      <c r="D77" t="s">
        <v>315</v>
      </c>
      <c r="E77">
        <v>49448</v>
      </c>
      <c r="F77" t="s">
        <v>314</v>
      </c>
      <c r="G77" s="160">
        <v>20</v>
      </c>
    </row>
    <row r="78" spans="1:7" ht="12.9">
      <c r="A78" t="s">
        <v>211</v>
      </c>
      <c r="B78" t="s">
        <v>313</v>
      </c>
      <c r="C78" t="s">
        <v>312</v>
      </c>
      <c r="D78" t="s">
        <v>311</v>
      </c>
      <c r="E78">
        <v>75045</v>
      </c>
      <c r="F78" t="s">
        <v>310</v>
      </c>
      <c r="G78" s="160">
        <v>15</v>
      </c>
    </row>
    <row r="79" spans="1:7" ht="12.9">
      <c r="A79" t="s">
        <v>211</v>
      </c>
      <c r="B79" t="s">
        <v>309</v>
      </c>
      <c r="C79" t="s">
        <v>308</v>
      </c>
      <c r="D79" t="s">
        <v>307</v>
      </c>
      <c r="E79">
        <v>85410</v>
      </c>
      <c r="F79" t="s">
        <v>306</v>
      </c>
      <c r="G79" s="160">
        <v>75</v>
      </c>
    </row>
    <row r="80" spans="1:7" ht="12.9">
      <c r="A80" t="s">
        <v>244</v>
      </c>
      <c r="B80" t="s">
        <v>305</v>
      </c>
      <c r="C80" t="s">
        <v>5</v>
      </c>
      <c r="D80" t="s">
        <v>304</v>
      </c>
      <c r="E80">
        <v>55469</v>
      </c>
      <c r="F80" t="s">
        <v>303</v>
      </c>
      <c r="G80" s="160">
        <v>30</v>
      </c>
    </row>
    <row r="81" spans="1:7" ht="12.9">
      <c r="A81" t="s">
        <v>211</v>
      </c>
      <c r="B81" t="s">
        <v>302</v>
      </c>
      <c r="C81" t="s">
        <v>301</v>
      </c>
      <c r="D81" t="s">
        <v>300</v>
      </c>
      <c r="E81">
        <v>37217</v>
      </c>
      <c r="F81" t="s">
        <v>299</v>
      </c>
      <c r="G81" s="160">
        <v>180</v>
      </c>
    </row>
    <row r="82" spans="1:7" ht="12.9">
      <c r="A82" t="s">
        <v>211</v>
      </c>
      <c r="B82" t="s">
        <v>298</v>
      </c>
      <c r="C82" t="s">
        <v>297</v>
      </c>
      <c r="D82" t="s">
        <v>296</v>
      </c>
      <c r="E82">
        <v>26937</v>
      </c>
      <c r="F82" t="s">
        <v>295</v>
      </c>
      <c r="G82" s="160">
        <v>205</v>
      </c>
    </row>
    <row r="83" spans="1:7" ht="12.9">
      <c r="A83" t="s">
        <v>206</v>
      </c>
      <c r="B83" t="s">
        <v>294</v>
      </c>
      <c r="C83" t="s">
        <v>293</v>
      </c>
      <c r="D83" t="s">
        <v>292</v>
      </c>
      <c r="E83">
        <v>49429</v>
      </c>
      <c r="F83" t="s">
        <v>291</v>
      </c>
      <c r="G83" s="160">
        <v>25</v>
      </c>
    </row>
    <row r="84" spans="1:7" ht="12.9">
      <c r="A84" t="s">
        <v>211</v>
      </c>
      <c r="B84" t="s">
        <v>38</v>
      </c>
      <c r="C84" t="s">
        <v>290</v>
      </c>
      <c r="D84" t="s">
        <v>289</v>
      </c>
      <c r="E84">
        <v>48565</v>
      </c>
      <c r="F84" t="s">
        <v>288</v>
      </c>
      <c r="G84" s="160">
        <v>130</v>
      </c>
    </row>
    <row r="85" spans="1:7" ht="12.9">
      <c r="A85" t="s">
        <v>206</v>
      </c>
      <c r="B85" t="s">
        <v>287</v>
      </c>
      <c r="C85" t="s">
        <v>286</v>
      </c>
      <c r="D85" t="s">
        <v>285</v>
      </c>
      <c r="E85">
        <v>54595</v>
      </c>
      <c r="F85" t="s">
        <v>284</v>
      </c>
      <c r="G85" s="160">
        <v>175</v>
      </c>
    </row>
    <row r="86" spans="1:7" ht="12.9">
      <c r="A86" t="s">
        <v>206</v>
      </c>
      <c r="B86" t="s">
        <v>283</v>
      </c>
      <c r="C86" t="s">
        <v>282</v>
      </c>
      <c r="D86" t="s">
        <v>281</v>
      </c>
      <c r="E86">
        <v>21683</v>
      </c>
      <c r="F86" t="s">
        <v>280</v>
      </c>
      <c r="G86" s="160">
        <v>10</v>
      </c>
    </row>
    <row r="87" spans="1:7" ht="12.9">
      <c r="A87" t="s">
        <v>211</v>
      </c>
      <c r="B87" t="s">
        <v>279</v>
      </c>
      <c r="C87" t="s">
        <v>278</v>
      </c>
      <c r="D87" t="s">
        <v>277</v>
      </c>
      <c r="E87">
        <v>27211</v>
      </c>
      <c r="F87" t="s">
        <v>276</v>
      </c>
      <c r="G87" s="160">
        <v>35</v>
      </c>
    </row>
    <row r="88" spans="1:7" ht="12.9">
      <c r="A88" t="s">
        <v>211</v>
      </c>
      <c r="B88" t="s">
        <v>275</v>
      </c>
      <c r="C88" t="s">
        <v>274</v>
      </c>
      <c r="D88" t="s">
        <v>273</v>
      </c>
      <c r="E88">
        <v>49424</v>
      </c>
      <c r="F88" t="s">
        <v>272</v>
      </c>
      <c r="G88" s="160">
        <v>245</v>
      </c>
    </row>
    <row r="89" spans="1:7" ht="12.9">
      <c r="A89" t="s">
        <v>211</v>
      </c>
      <c r="B89" t="s">
        <v>271</v>
      </c>
      <c r="C89" t="s">
        <v>270</v>
      </c>
      <c r="D89" t="s">
        <v>269</v>
      </c>
      <c r="E89">
        <v>56338</v>
      </c>
      <c r="F89" t="s">
        <v>268</v>
      </c>
      <c r="G89" s="160">
        <v>105</v>
      </c>
    </row>
    <row r="90" spans="1:7" ht="12.9">
      <c r="A90" t="s">
        <v>206</v>
      </c>
      <c r="B90" t="s">
        <v>267</v>
      </c>
      <c r="C90" t="s">
        <v>266</v>
      </c>
      <c r="D90" t="s">
        <v>265</v>
      </c>
      <c r="E90">
        <v>54314</v>
      </c>
      <c r="F90" t="s">
        <v>264</v>
      </c>
      <c r="G90" s="160">
        <v>225</v>
      </c>
    </row>
    <row r="91" spans="1:7" ht="12.9">
      <c r="A91" t="s">
        <v>206</v>
      </c>
      <c r="B91" t="s">
        <v>263</v>
      </c>
      <c r="C91" t="s">
        <v>262</v>
      </c>
      <c r="D91" t="s">
        <v>261</v>
      </c>
      <c r="E91">
        <v>9306</v>
      </c>
      <c r="F91" t="s">
        <v>260</v>
      </c>
      <c r="G91" s="160">
        <v>185</v>
      </c>
    </row>
    <row r="92" spans="1:7" ht="12.9">
      <c r="A92" t="s">
        <v>206</v>
      </c>
      <c r="B92" t="s">
        <v>99</v>
      </c>
      <c r="C92" t="s">
        <v>602</v>
      </c>
      <c r="D92" t="s">
        <v>258</v>
      </c>
      <c r="E92">
        <v>63868</v>
      </c>
      <c r="F92" t="s">
        <v>257</v>
      </c>
      <c r="G92" s="160">
        <v>215</v>
      </c>
    </row>
    <row r="93" spans="1:7" ht="12.9">
      <c r="A93" t="s">
        <v>206</v>
      </c>
      <c r="B93" t="s">
        <v>256</v>
      </c>
      <c r="C93" t="s">
        <v>255</v>
      </c>
      <c r="D93" t="s">
        <v>254</v>
      </c>
      <c r="E93">
        <v>54298</v>
      </c>
      <c r="F93" t="s">
        <v>253</v>
      </c>
      <c r="G93" s="160">
        <v>70</v>
      </c>
    </row>
    <row r="94" spans="1:7" ht="12.9">
      <c r="A94" t="s">
        <v>211</v>
      </c>
      <c r="B94" t="s">
        <v>252</v>
      </c>
      <c r="C94" t="s">
        <v>251</v>
      </c>
      <c r="D94" t="s">
        <v>250</v>
      </c>
      <c r="E94">
        <v>54295</v>
      </c>
      <c r="F94" t="s">
        <v>249</v>
      </c>
      <c r="G94" s="160">
        <v>35</v>
      </c>
    </row>
    <row r="95" spans="1:7" ht="12.9">
      <c r="A95" t="s">
        <v>206</v>
      </c>
      <c r="B95" t="s">
        <v>248</v>
      </c>
      <c r="C95" t="s">
        <v>247</v>
      </c>
      <c r="D95" t="s">
        <v>246</v>
      </c>
      <c r="E95">
        <v>75387</v>
      </c>
      <c r="F95" t="s">
        <v>245</v>
      </c>
      <c r="G95" s="160">
        <v>55</v>
      </c>
    </row>
    <row r="96" spans="1:7" ht="12.9">
      <c r="A96" t="s">
        <v>244</v>
      </c>
      <c r="B96" t="s">
        <v>243</v>
      </c>
      <c r="C96" t="s">
        <v>242</v>
      </c>
      <c r="D96" t="s">
        <v>241</v>
      </c>
      <c r="E96">
        <v>54411</v>
      </c>
      <c r="F96" t="s">
        <v>240</v>
      </c>
      <c r="G96" s="160">
        <v>95</v>
      </c>
    </row>
    <row r="97" spans="1:7" ht="12.9">
      <c r="A97" t="s">
        <v>211</v>
      </c>
      <c r="B97" t="s">
        <v>239</v>
      </c>
      <c r="C97" t="s">
        <v>238</v>
      </c>
      <c r="D97" t="s">
        <v>237</v>
      </c>
      <c r="E97">
        <v>59192</v>
      </c>
      <c r="F97" t="s">
        <v>236</v>
      </c>
      <c r="G97" s="160">
        <v>70</v>
      </c>
    </row>
    <row r="98" spans="1:7" ht="12.9">
      <c r="A98" t="s">
        <v>211</v>
      </c>
      <c r="B98" t="s">
        <v>235</v>
      </c>
      <c r="C98" t="s">
        <v>234</v>
      </c>
      <c r="D98" t="s">
        <v>233</v>
      </c>
      <c r="E98">
        <v>65195</v>
      </c>
      <c r="F98" t="s">
        <v>232</v>
      </c>
      <c r="G98" s="160">
        <v>195</v>
      </c>
    </row>
    <row r="99" spans="1:7" ht="12.9">
      <c r="A99" t="s">
        <v>206</v>
      </c>
      <c r="B99" t="s">
        <v>231</v>
      </c>
      <c r="C99" t="s">
        <v>230</v>
      </c>
      <c r="D99" t="s">
        <v>229</v>
      </c>
      <c r="E99">
        <v>55234</v>
      </c>
      <c r="F99" t="s">
        <v>228</v>
      </c>
      <c r="G99" s="160">
        <v>130</v>
      </c>
    </row>
    <row r="100" spans="1:7" ht="12.9">
      <c r="A100" t="s">
        <v>206</v>
      </c>
      <c r="B100" t="s">
        <v>227</v>
      </c>
      <c r="C100" t="s">
        <v>226</v>
      </c>
      <c r="D100" t="s">
        <v>225</v>
      </c>
      <c r="E100">
        <v>25368</v>
      </c>
      <c r="F100" t="s">
        <v>224</v>
      </c>
      <c r="G100" s="160">
        <v>185</v>
      </c>
    </row>
    <row r="101" spans="1:7" ht="12.9">
      <c r="A101" t="s">
        <v>211</v>
      </c>
      <c r="B101" t="s">
        <v>223</v>
      </c>
      <c r="C101" t="s">
        <v>222</v>
      </c>
      <c r="D101" t="s">
        <v>221</v>
      </c>
      <c r="E101">
        <v>24568</v>
      </c>
      <c r="F101" t="s">
        <v>220</v>
      </c>
      <c r="G101" s="160">
        <v>145</v>
      </c>
    </row>
    <row r="102" spans="1:7" ht="12.9">
      <c r="A102" t="s">
        <v>211</v>
      </c>
      <c r="B102" t="s">
        <v>219</v>
      </c>
      <c r="C102" t="s">
        <v>218</v>
      </c>
      <c r="D102" t="s">
        <v>217</v>
      </c>
      <c r="E102">
        <v>56761</v>
      </c>
      <c r="F102" t="s">
        <v>216</v>
      </c>
      <c r="G102" s="160">
        <v>200</v>
      </c>
    </row>
    <row r="103" spans="1:7" ht="12.9">
      <c r="A103" t="s">
        <v>206</v>
      </c>
      <c r="B103" t="s">
        <v>215</v>
      </c>
      <c r="C103" t="s">
        <v>214</v>
      </c>
      <c r="D103" t="s">
        <v>213</v>
      </c>
      <c r="E103">
        <v>19205</v>
      </c>
      <c r="F103" t="s">
        <v>212</v>
      </c>
      <c r="G103" s="160">
        <v>180</v>
      </c>
    </row>
    <row r="104" spans="1:7" ht="12.9">
      <c r="A104" t="s">
        <v>211</v>
      </c>
      <c r="B104" t="s">
        <v>210</v>
      </c>
      <c r="C104" t="s">
        <v>209</v>
      </c>
      <c r="D104" t="s">
        <v>208</v>
      </c>
      <c r="E104">
        <v>85095</v>
      </c>
      <c r="F104" t="s">
        <v>207</v>
      </c>
      <c r="G104" s="160">
        <v>105</v>
      </c>
    </row>
    <row r="105" spans="1:7" ht="12.9">
      <c r="A105" t="s">
        <v>206</v>
      </c>
      <c r="B105" t="s">
        <v>205</v>
      </c>
      <c r="C105" t="s">
        <v>602</v>
      </c>
      <c r="D105" t="s">
        <v>204</v>
      </c>
      <c r="E105">
        <v>56751</v>
      </c>
      <c r="F105" t="s">
        <v>203</v>
      </c>
      <c r="G105" s="160">
        <v>190</v>
      </c>
    </row>
  </sheetData>
  <mergeCells count="1">
    <mergeCell ref="A1:H1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/>
  <headerFooter>
    <oddHeader>&amp;C&amp;"Arial,Standard"&amp;A</oddHeader>
    <oddFooter>&amp;C&amp;"Arial,Standard"Seite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12C41-2851-44AF-8236-4B8933373113}">
  <sheetPr>
    <tabColor theme="8" tint="0.59999389629810485"/>
  </sheetPr>
  <dimension ref="A1:H105"/>
  <sheetViews>
    <sheetView zoomScaleNormal="100" workbookViewId="0">
      <pane ySplit="1" topLeftCell="A2" activePane="bottomLeft" state="frozen"/>
      <selection activeCell="C88" sqref="C88"/>
      <selection pane="bottomLeft" activeCell="C88" sqref="C88"/>
    </sheetView>
  </sheetViews>
  <sheetFormatPr baseColWidth="10" defaultColWidth="12.6640625" defaultRowHeight="12.75" customHeight="1"/>
  <cols>
    <col min="1" max="1" width="8.08203125" customWidth="1"/>
    <col min="2" max="2" width="12.33203125" customWidth="1"/>
    <col min="3" max="3" width="13.33203125" customWidth="1"/>
    <col min="4" max="4" width="29.1640625" customWidth="1"/>
    <col min="5" max="5" width="8.4140625" customWidth="1"/>
    <col min="6" max="6" width="21.08203125" customWidth="1"/>
    <col min="7" max="7" width="8.25" style="160" customWidth="1"/>
    <col min="8" max="8" width="10.9140625" customWidth="1"/>
  </cols>
  <sheetData>
    <row r="1" spans="1:8" ht="37.299999999999997" customHeight="1">
      <c r="A1" s="162" t="s">
        <v>596</v>
      </c>
      <c r="B1" s="162"/>
      <c r="C1" s="162"/>
      <c r="D1" s="162"/>
      <c r="E1" s="162"/>
      <c r="F1" s="162"/>
      <c r="G1" s="162"/>
      <c r="H1" s="162"/>
    </row>
    <row r="2" spans="1:8" ht="12.9"/>
    <row r="3" spans="1:8" ht="27.55" customHeight="1">
      <c r="A3" s="161" t="s">
        <v>25</v>
      </c>
      <c r="D3" s="191" t="str">
        <f>IF(COUNTIF(C$6:C$105,"Geiger")&gt;0,"Noch "&amp;COUNTIF(C$6:C$105,"Geiger")&amp;" zu ersetzen!","Perfekt! Alle ersetzt!")</f>
        <v>Noch 2 zu ersetzen!</v>
      </c>
      <c r="E3" s="191"/>
    </row>
    <row r="4" spans="1:8" ht="12.9"/>
    <row r="5" spans="1:8" ht="25.75">
      <c r="A5" s="163" t="s">
        <v>544</v>
      </c>
      <c r="B5" s="163" t="s">
        <v>0</v>
      </c>
      <c r="C5" s="163" t="s">
        <v>543</v>
      </c>
      <c r="D5" s="163" t="s">
        <v>76</v>
      </c>
      <c r="E5" s="163" t="s">
        <v>1</v>
      </c>
      <c r="F5" s="163" t="s">
        <v>542</v>
      </c>
      <c r="G5" s="164" t="s">
        <v>30</v>
      </c>
      <c r="H5" s="165" t="s">
        <v>31</v>
      </c>
    </row>
    <row r="6" spans="1:8" ht="12.9">
      <c r="A6" t="s">
        <v>211</v>
      </c>
      <c r="B6" t="s">
        <v>594</v>
      </c>
      <c r="C6" t="s">
        <v>593</v>
      </c>
      <c r="D6" t="s">
        <v>592</v>
      </c>
      <c r="E6">
        <v>66919</v>
      </c>
      <c r="F6" t="s">
        <v>591</v>
      </c>
      <c r="G6" s="160">
        <v>205</v>
      </c>
    </row>
    <row r="7" spans="1:8" ht="12.9">
      <c r="A7" t="s">
        <v>211</v>
      </c>
      <c r="B7" t="s">
        <v>37</v>
      </c>
      <c r="C7" t="s">
        <v>590</v>
      </c>
      <c r="D7" t="s">
        <v>589</v>
      </c>
      <c r="E7">
        <v>34225</v>
      </c>
      <c r="F7" t="s">
        <v>588</v>
      </c>
      <c r="G7" s="160">
        <v>115</v>
      </c>
    </row>
    <row r="8" spans="1:8" ht="12.9">
      <c r="A8" t="s">
        <v>211</v>
      </c>
      <c r="B8" t="s">
        <v>587</v>
      </c>
      <c r="C8" t="s">
        <v>586</v>
      </c>
      <c r="D8" t="s">
        <v>585</v>
      </c>
      <c r="E8">
        <v>72537</v>
      </c>
      <c r="F8" t="s">
        <v>584</v>
      </c>
      <c r="G8" s="160">
        <v>35</v>
      </c>
    </row>
    <row r="9" spans="1:8" ht="12.9">
      <c r="A9" t="s">
        <v>206</v>
      </c>
      <c r="B9" t="s">
        <v>583</v>
      </c>
      <c r="C9" t="s">
        <v>582</v>
      </c>
      <c r="D9" t="s">
        <v>581</v>
      </c>
      <c r="E9">
        <v>55546</v>
      </c>
      <c r="F9" t="s">
        <v>580</v>
      </c>
      <c r="G9" s="160">
        <v>155</v>
      </c>
    </row>
    <row r="10" spans="1:8" ht="12.9">
      <c r="A10" t="s">
        <v>211</v>
      </c>
      <c r="B10" t="s">
        <v>579</v>
      </c>
      <c r="C10" t="s">
        <v>578</v>
      </c>
      <c r="D10" t="s">
        <v>577</v>
      </c>
      <c r="E10">
        <v>46509</v>
      </c>
      <c r="F10" t="s">
        <v>576</v>
      </c>
      <c r="G10" s="160">
        <v>135</v>
      </c>
    </row>
    <row r="11" spans="1:8" ht="12.9">
      <c r="A11" t="s">
        <v>206</v>
      </c>
      <c r="B11" t="s">
        <v>575</v>
      </c>
      <c r="C11" t="s">
        <v>574</v>
      </c>
      <c r="D11" t="s">
        <v>573</v>
      </c>
      <c r="E11">
        <v>63071</v>
      </c>
      <c r="F11" t="s">
        <v>572</v>
      </c>
      <c r="G11" s="160">
        <v>165</v>
      </c>
    </row>
    <row r="12" spans="1:8" ht="12.9">
      <c r="A12" t="s">
        <v>244</v>
      </c>
      <c r="B12" t="s">
        <v>571</v>
      </c>
      <c r="C12" t="s">
        <v>570</v>
      </c>
      <c r="D12" t="s">
        <v>569</v>
      </c>
      <c r="E12">
        <v>54675</v>
      </c>
      <c r="F12" t="s">
        <v>568</v>
      </c>
      <c r="G12" s="160">
        <v>240</v>
      </c>
    </row>
    <row r="13" spans="1:8" ht="12.9">
      <c r="A13" t="s">
        <v>211</v>
      </c>
      <c r="B13" t="s">
        <v>567</v>
      </c>
      <c r="C13" t="s">
        <v>566</v>
      </c>
      <c r="D13" t="s">
        <v>565</v>
      </c>
      <c r="E13">
        <v>47249</v>
      </c>
      <c r="F13" t="s">
        <v>564</v>
      </c>
      <c r="G13" s="160">
        <v>195</v>
      </c>
    </row>
    <row r="14" spans="1:8" ht="12.9">
      <c r="A14" t="s">
        <v>206</v>
      </c>
      <c r="B14" t="s">
        <v>563</v>
      </c>
      <c r="C14" t="s">
        <v>562</v>
      </c>
      <c r="D14" t="s">
        <v>561</v>
      </c>
      <c r="E14">
        <v>67744</v>
      </c>
      <c r="F14" t="s">
        <v>560</v>
      </c>
      <c r="G14" s="160">
        <v>35</v>
      </c>
    </row>
    <row r="15" spans="1:8" ht="12.9">
      <c r="A15" t="s">
        <v>211</v>
      </c>
      <c r="B15" t="s">
        <v>559</v>
      </c>
      <c r="C15" t="s">
        <v>558</v>
      </c>
      <c r="D15" t="s">
        <v>557</v>
      </c>
      <c r="E15">
        <v>29693</v>
      </c>
      <c r="F15" t="s">
        <v>556</v>
      </c>
      <c r="G15" s="160">
        <v>75</v>
      </c>
    </row>
    <row r="16" spans="1:8" ht="12.9">
      <c r="A16" t="s">
        <v>211</v>
      </c>
      <c r="B16" t="s">
        <v>443</v>
      </c>
      <c r="C16" t="s">
        <v>555</v>
      </c>
      <c r="D16" t="s">
        <v>554</v>
      </c>
      <c r="E16">
        <v>42477</v>
      </c>
      <c r="F16" t="s">
        <v>553</v>
      </c>
      <c r="G16" s="160">
        <v>135</v>
      </c>
    </row>
    <row r="17" spans="1:7" ht="12.9">
      <c r="A17" t="s">
        <v>244</v>
      </c>
      <c r="B17" t="s">
        <v>479</v>
      </c>
      <c r="C17" t="s">
        <v>552</v>
      </c>
      <c r="D17" t="s">
        <v>551</v>
      </c>
      <c r="E17">
        <v>87787</v>
      </c>
      <c r="F17" t="s">
        <v>550</v>
      </c>
      <c r="G17" s="160">
        <v>70</v>
      </c>
    </row>
    <row r="18" spans="1:7" ht="12.9">
      <c r="A18" t="s">
        <v>206</v>
      </c>
      <c r="B18" t="s">
        <v>549</v>
      </c>
      <c r="C18" t="s">
        <v>548</v>
      </c>
      <c r="D18" t="s">
        <v>547</v>
      </c>
      <c r="E18">
        <v>71336</v>
      </c>
      <c r="F18" t="s">
        <v>546</v>
      </c>
      <c r="G18" s="160">
        <v>65</v>
      </c>
    </row>
    <row r="19" spans="1:7" ht="12.9">
      <c r="A19" t="s">
        <v>211</v>
      </c>
      <c r="B19" t="s">
        <v>541</v>
      </c>
      <c r="C19" t="s">
        <v>540</v>
      </c>
      <c r="D19" t="s">
        <v>539</v>
      </c>
      <c r="E19">
        <v>74385</v>
      </c>
      <c r="F19" t="s">
        <v>538</v>
      </c>
      <c r="G19" s="160">
        <v>135</v>
      </c>
    </row>
    <row r="20" spans="1:7" ht="12.9">
      <c r="A20" t="s">
        <v>211</v>
      </c>
      <c r="B20" t="s">
        <v>537</v>
      </c>
      <c r="C20" t="s">
        <v>536</v>
      </c>
      <c r="D20" t="s">
        <v>535</v>
      </c>
      <c r="E20">
        <v>86519</v>
      </c>
      <c r="F20" t="s">
        <v>534</v>
      </c>
      <c r="G20" s="160">
        <v>100</v>
      </c>
    </row>
    <row r="21" spans="1:7" ht="12.9">
      <c r="A21" t="s">
        <v>206</v>
      </c>
      <c r="B21" t="s">
        <v>533</v>
      </c>
      <c r="C21" t="s">
        <v>532</v>
      </c>
      <c r="D21" t="s">
        <v>531</v>
      </c>
      <c r="E21">
        <v>56291</v>
      </c>
      <c r="F21" t="s">
        <v>530</v>
      </c>
    </row>
    <row r="22" spans="1:7" ht="12.9">
      <c r="A22" t="s">
        <v>244</v>
      </c>
      <c r="B22" t="s">
        <v>529</v>
      </c>
      <c r="C22" t="s">
        <v>528</v>
      </c>
      <c r="D22" t="s">
        <v>527</v>
      </c>
      <c r="E22">
        <v>66996</v>
      </c>
      <c r="F22" t="s">
        <v>526</v>
      </c>
      <c r="G22" s="160">
        <v>50</v>
      </c>
    </row>
    <row r="23" spans="1:7" ht="12.9">
      <c r="A23" t="s">
        <v>244</v>
      </c>
      <c r="B23" t="s">
        <v>525</v>
      </c>
      <c r="C23" t="s">
        <v>524</v>
      </c>
      <c r="D23" t="s">
        <v>523</v>
      </c>
      <c r="E23">
        <v>1920</v>
      </c>
      <c r="F23" t="s">
        <v>522</v>
      </c>
      <c r="G23" s="160">
        <v>75</v>
      </c>
    </row>
    <row r="24" spans="1:7" ht="12.9">
      <c r="A24" t="s">
        <v>206</v>
      </c>
      <c r="B24" t="s">
        <v>521</v>
      </c>
      <c r="C24" t="s">
        <v>520</v>
      </c>
      <c r="D24" t="s">
        <v>519</v>
      </c>
      <c r="E24">
        <v>16348</v>
      </c>
      <c r="F24" t="s">
        <v>518</v>
      </c>
      <c r="G24" s="160">
        <v>195</v>
      </c>
    </row>
    <row r="25" spans="1:7" ht="12.9">
      <c r="A25" t="s">
        <v>211</v>
      </c>
      <c r="B25" t="s">
        <v>517</v>
      </c>
      <c r="C25" t="s">
        <v>516</v>
      </c>
      <c r="D25" t="s">
        <v>515</v>
      </c>
      <c r="E25">
        <v>37181</v>
      </c>
      <c r="F25" t="s">
        <v>514</v>
      </c>
      <c r="G25" s="160">
        <v>100</v>
      </c>
    </row>
    <row r="26" spans="1:7" ht="12.9">
      <c r="A26" t="s">
        <v>211</v>
      </c>
      <c r="B26" t="s">
        <v>513</v>
      </c>
      <c r="C26" t="s">
        <v>512</v>
      </c>
      <c r="D26" t="s">
        <v>511</v>
      </c>
      <c r="E26">
        <v>56769</v>
      </c>
      <c r="F26" t="s">
        <v>510</v>
      </c>
    </row>
    <row r="27" spans="1:7" ht="12.9">
      <c r="A27" t="s">
        <v>206</v>
      </c>
      <c r="B27" t="s">
        <v>509</v>
      </c>
      <c r="C27" t="s">
        <v>508</v>
      </c>
      <c r="D27" t="s">
        <v>507</v>
      </c>
      <c r="E27">
        <v>31185</v>
      </c>
      <c r="F27" t="s">
        <v>506</v>
      </c>
      <c r="G27" s="160">
        <v>160</v>
      </c>
    </row>
    <row r="28" spans="1:7" ht="12.9">
      <c r="A28" t="s">
        <v>206</v>
      </c>
      <c r="B28" t="s">
        <v>505</v>
      </c>
      <c r="C28" t="s">
        <v>504</v>
      </c>
      <c r="D28" t="s">
        <v>503</v>
      </c>
      <c r="E28">
        <v>56377</v>
      </c>
      <c r="F28" t="s">
        <v>502</v>
      </c>
      <c r="G28" s="160">
        <v>190</v>
      </c>
    </row>
    <row r="29" spans="1:7" ht="12.9">
      <c r="A29" t="s">
        <v>206</v>
      </c>
      <c r="B29" t="s">
        <v>501</v>
      </c>
      <c r="C29" t="s">
        <v>500</v>
      </c>
      <c r="D29" t="s">
        <v>499</v>
      </c>
      <c r="E29">
        <v>54668</v>
      </c>
      <c r="F29" t="s">
        <v>498</v>
      </c>
      <c r="G29" s="160">
        <v>30</v>
      </c>
    </row>
    <row r="30" spans="1:7" ht="12.9">
      <c r="A30" t="s">
        <v>206</v>
      </c>
      <c r="B30" t="s">
        <v>29</v>
      </c>
      <c r="C30" t="s">
        <v>497</v>
      </c>
      <c r="D30" t="s">
        <v>496</v>
      </c>
      <c r="E30">
        <v>27308</v>
      </c>
      <c r="F30" t="s">
        <v>495</v>
      </c>
      <c r="G30" s="160">
        <v>55</v>
      </c>
    </row>
    <row r="31" spans="1:7" ht="12.9">
      <c r="A31" t="s">
        <v>206</v>
      </c>
      <c r="B31" t="s">
        <v>494</v>
      </c>
      <c r="C31" t="s">
        <v>493</v>
      </c>
      <c r="D31" t="s">
        <v>492</v>
      </c>
      <c r="E31">
        <v>27412</v>
      </c>
      <c r="F31" t="s">
        <v>491</v>
      </c>
      <c r="G31" s="160">
        <v>20</v>
      </c>
    </row>
    <row r="32" spans="1:7" ht="12.9">
      <c r="A32" t="s">
        <v>206</v>
      </c>
      <c r="B32" t="s">
        <v>81</v>
      </c>
      <c r="C32" t="s">
        <v>490</v>
      </c>
      <c r="D32" t="s">
        <v>489</v>
      </c>
      <c r="E32">
        <v>24888</v>
      </c>
      <c r="F32" t="s">
        <v>488</v>
      </c>
      <c r="G32" s="160">
        <v>90</v>
      </c>
    </row>
    <row r="33" spans="1:7" ht="12.9">
      <c r="A33" t="s">
        <v>211</v>
      </c>
      <c r="B33" t="s">
        <v>487</v>
      </c>
      <c r="C33" t="s">
        <v>486</v>
      </c>
      <c r="D33" t="s">
        <v>485</v>
      </c>
      <c r="E33">
        <v>54518</v>
      </c>
      <c r="F33" t="s">
        <v>484</v>
      </c>
      <c r="G33" s="160">
        <v>120</v>
      </c>
    </row>
    <row r="34" spans="1:7" ht="12.9">
      <c r="A34" t="s">
        <v>211</v>
      </c>
      <c r="B34" t="s">
        <v>483</v>
      </c>
      <c r="C34" t="s">
        <v>482</v>
      </c>
      <c r="D34" t="s">
        <v>481</v>
      </c>
      <c r="E34">
        <v>7924</v>
      </c>
      <c r="F34" t="s">
        <v>480</v>
      </c>
      <c r="G34" s="160">
        <v>70</v>
      </c>
    </row>
    <row r="35" spans="1:7" ht="12.9">
      <c r="A35" t="s">
        <v>211</v>
      </c>
      <c r="B35" t="s">
        <v>479</v>
      </c>
      <c r="C35" t="s">
        <v>478</v>
      </c>
      <c r="D35" t="s">
        <v>477</v>
      </c>
      <c r="E35">
        <v>25451</v>
      </c>
      <c r="F35" t="s">
        <v>476</v>
      </c>
      <c r="G35" s="160">
        <v>240</v>
      </c>
    </row>
    <row r="36" spans="1:7" ht="12.9">
      <c r="A36" t="s">
        <v>206</v>
      </c>
      <c r="B36" t="s">
        <v>475</v>
      </c>
      <c r="C36" t="s">
        <v>474</v>
      </c>
      <c r="D36" t="s">
        <v>473</v>
      </c>
      <c r="E36">
        <v>67591</v>
      </c>
      <c r="F36" t="s">
        <v>472</v>
      </c>
      <c r="G36" s="160">
        <v>90</v>
      </c>
    </row>
    <row r="37" spans="1:7" ht="12.9">
      <c r="A37" t="s">
        <v>206</v>
      </c>
      <c r="B37" t="s">
        <v>471</v>
      </c>
      <c r="C37" t="s">
        <v>470</v>
      </c>
      <c r="D37" t="s">
        <v>469</v>
      </c>
      <c r="E37">
        <v>24805</v>
      </c>
      <c r="F37" t="s">
        <v>468</v>
      </c>
      <c r="G37" s="160">
        <v>245</v>
      </c>
    </row>
    <row r="38" spans="1:7" ht="12.9">
      <c r="A38" t="s">
        <v>211</v>
      </c>
      <c r="B38" t="s">
        <v>467</v>
      </c>
      <c r="C38" t="s">
        <v>466</v>
      </c>
      <c r="D38" t="s">
        <v>465</v>
      </c>
      <c r="E38">
        <v>57635</v>
      </c>
      <c r="F38" t="s">
        <v>464</v>
      </c>
      <c r="G38" s="160">
        <v>30</v>
      </c>
    </row>
    <row r="39" spans="1:7" ht="12.9">
      <c r="A39" t="s">
        <v>211</v>
      </c>
      <c r="B39" t="s">
        <v>463</v>
      </c>
      <c r="C39" t="s">
        <v>462</v>
      </c>
      <c r="D39" t="s">
        <v>461</v>
      </c>
      <c r="E39">
        <v>35581</v>
      </c>
      <c r="F39" t="s">
        <v>460</v>
      </c>
      <c r="G39" s="160">
        <v>170</v>
      </c>
    </row>
    <row r="40" spans="1:7" ht="12.9">
      <c r="A40" t="s">
        <v>211</v>
      </c>
      <c r="B40" t="s">
        <v>459</v>
      </c>
      <c r="C40" t="s">
        <v>458</v>
      </c>
      <c r="D40" t="s">
        <v>457</v>
      </c>
      <c r="E40">
        <v>38312</v>
      </c>
      <c r="F40" t="s">
        <v>456</v>
      </c>
      <c r="G40" s="160">
        <v>20</v>
      </c>
    </row>
    <row r="41" spans="1:7" ht="12.9">
      <c r="A41" t="s">
        <v>211</v>
      </c>
      <c r="B41" t="s">
        <v>455</v>
      </c>
      <c r="C41" t="s">
        <v>454</v>
      </c>
      <c r="D41" t="s">
        <v>453</v>
      </c>
      <c r="E41">
        <v>27321</v>
      </c>
      <c r="F41" t="s">
        <v>452</v>
      </c>
      <c r="G41" s="160">
        <v>140</v>
      </c>
    </row>
    <row r="42" spans="1:7" ht="12.9">
      <c r="A42" t="s">
        <v>206</v>
      </c>
      <c r="B42" t="s">
        <v>451</v>
      </c>
      <c r="C42" t="s">
        <v>450</v>
      </c>
      <c r="D42" t="s">
        <v>449</v>
      </c>
      <c r="E42">
        <v>76835</v>
      </c>
      <c r="F42" t="s">
        <v>448</v>
      </c>
      <c r="G42" s="160">
        <v>25</v>
      </c>
    </row>
    <row r="43" spans="1:7" ht="12.9">
      <c r="A43" t="s">
        <v>211</v>
      </c>
      <c r="B43" t="s">
        <v>447</v>
      </c>
      <c r="C43" t="s">
        <v>446</v>
      </c>
      <c r="D43" t="s">
        <v>445</v>
      </c>
      <c r="E43">
        <v>54340</v>
      </c>
      <c r="F43" t="s">
        <v>444</v>
      </c>
      <c r="G43" s="160">
        <v>140</v>
      </c>
    </row>
    <row r="44" spans="1:7" ht="12.9">
      <c r="A44" t="s">
        <v>211</v>
      </c>
      <c r="B44" t="s">
        <v>443</v>
      </c>
      <c r="C44" t="s">
        <v>442</v>
      </c>
      <c r="D44" t="s">
        <v>441</v>
      </c>
      <c r="E44">
        <v>76848</v>
      </c>
      <c r="F44" t="s">
        <v>440</v>
      </c>
      <c r="G44" s="160">
        <v>180</v>
      </c>
    </row>
    <row r="45" spans="1:7" ht="12.9">
      <c r="A45" t="s">
        <v>211</v>
      </c>
      <c r="B45" t="s">
        <v>439</v>
      </c>
      <c r="C45" t="s">
        <v>438</v>
      </c>
      <c r="D45" t="s">
        <v>437</v>
      </c>
      <c r="E45">
        <v>93080</v>
      </c>
      <c r="F45" t="s">
        <v>436</v>
      </c>
      <c r="G45" s="160">
        <v>105</v>
      </c>
    </row>
    <row r="46" spans="1:7" ht="12.9">
      <c r="A46" t="s">
        <v>206</v>
      </c>
      <c r="B46" t="s">
        <v>435</v>
      </c>
      <c r="C46" t="s">
        <v>434</v>
      </c>
      <c r="D46" t="s">
        <v>433</v>
      </c>
      <c r="E46">
        <v>23909</v>
      </c>
      <c r="F46" t="s">
        <v>432</v>
      </c>
      <c r="G46" s="160">
        <v>170</v>
      </c>
    </row>
    <row r="47" spans="1:7" ht="12.9">
      <c r="A47" t="s">
        <v>206</v>
      </c>
      <c r="B47" t="s">
        <v>431</v>
      </c>
      <c r="C47" t="s">
        <v>430</v>
      </c>
      <c r="D47" t="s">
        <v>429</v>
      </c>
      <c r="E47">
        <v>37296</v>
      </c>
      <c r="F47" t="s">
        <v>428</v>
      </c>
      <c r="G47" s="160">
        <v>35</v>
      </c>
    </row>
    <row r="48" spans="1:7" ht="12.9">
      <c r="A48" t="s">
        <v>206</v>
      </c>
      <c r="B48" t="s">
        <v>427</v>
      </c>
      <c r="C48" t="s">
        <v>426</v>
      </c>
      <c r="D48" t="s">
        <v>425</v>
      </c>
      <c r="E48">
        <v>27412</v>
      </c>
      <c r="F48" t="s">
        <v>424</v>
      </c>
      <c r="G48" s="160">
        <v>150</v>
      </c>
    </row>
    <row r="49" spans="1:7" ht="12.9">
      <c r="A49" t="s">
        <v>206</v>
      </c>
      <c r="B49" t="s">
        <v>423</v>
      </c>
      <c r="C49" t="s">
        <v>26</v>
      </c>
      <c r="D49" t="s">
        <v>351</v>
      </c>
      <c r="E49">
        <v>86911</v>
      </c>
      <c r="F49" t="s">
        <v>350</v>
      </c>
    </row>
    <row r="50" spans="1:7" ht="12.9">
      <c r="A50" t="s">
        <v>206</v>
      </c>
      <c r="B50" t="s">
        <v>422</v>
      </c>
      <c r="C50" t="s">
        <v>421</v>
      </c>
      <c r="D50" t="s">
        <v>420</v>
      </c>
      <c r="E50">
        <v>90518</v>
      </c>
      <c r="F50" t="s">
        <v>419</v>
      </c>
      <c r="G50" s="160">
        <v>15</v>
      </c>
    </row>
    <row r="51" spans="1:7" ht="12.9">
      <c r="A51" t="s">
        <v>206</v>
      </c>
      <c r="B51" t="s">
        <v>418</v>
      </c>
      <c r="C51" t="s">
        <v>417</v>
      </c>
      <c r="D51" t="s">
        <v>416</v>
      </c>
      <c r="E51">
        <v>38102</v>
      </c>
      <c r="F51" t="s">
        <v>415</v>
      </c>
      <c r="G51" s="160">
        <v>160</v>
      </c>
    </row>
    <row r="52" spans="1:7" ht="12.9">
      <c r="A52" t="s">
        <v>206</v>
      </c>
      <c r="B52" t="s">
        <v>414</v>
      </c>
      <c r="C52" t="s">
        <v>7</v>
      </c>
      <c r="D52" t="s">
        <v>413</v>
      </c>
      <c r="E52">
        <v>56428</v>
      </c>
      <c r="F52" t="s">
        <v>412</v>
      </c>
      <c r="G52" s="160">
        <v>235</v>
      </c>
    </row>
    <row r="53" spans="1:7" ht="12.9">
      <c r="A53" t="s">
        <v>206</v>
      </c>
      <c r="B53" t="s">
        <v>411</v>
      </c>
      <c r="C53" t="s">
        <v>410</v>
      </c>
      <c r="D53" t="s">
        <v>409</v>
      </c>
      <c r="E53">
        <v>76530</v>
      </c>
      <c r="F53" t="s">
        <v>408</v>
      </c>
      <c r="G53" s="160">
        <v>115</v>
      </c>
    </row>
    <row r="54" spans="1:7" ht="12.9">
      <c r="A54" t="s">
        <v>211</v>
      </c>
      <c r="B54" t="s">
        <v>407</v>
      </c>
      <c r="C54" t="s">
        <v>406</v>
      </c>
      <c r="D54" t="s">
        <v>405</v>
      </c>
      <c r="E54">
        <v>91734</v>
      </c>
      <c r="F54" t="s">
        <v>404</v>
      </c>
      <c r="G54" s="160">
        <v>60</v>
      </c>
    </row>
    <row r="55" spans="1:7" ht="12.9">
      <c r="A55" t="s">
        <v>244</v>
      </c>
      <c r="B55" t="s">
        <v>403</v>
      </c>
      <c r="C55" t="s">
        <v>402</v>
      </c>
      <c r="D55" t="s">
        <v>401</v>
      </c>
      <c r="E55">
        <v>25572</v>
      </c>
      <c r="F55" t="s">
        <v>400</v>
      </c>
      <c r="G55" s="160">
        <v>240</v>
      </c>
    </row>
    <row r="56" spans="1:7" ht="12.9">
      <c r="A56" t="s">
        <v>211</v>
      </c>
      <c r="B56" t="s">
        <v>399</v>
      </c>
      <c r="C56" t="s">
        <v>398</v>
      </c>
      <c r="D56" t="s">
        <v>397</v>
      </c>
      <c r="E56">
        <v>66399</v>
      </c>
      <c r="F56" t="s">
        <v>396</v>
      </c>
      <c r="G56" s="160">
        <v>100</v>
      </c>
    </row>
    <row r="57" spans="1:7" ht="12.9">
      <c r="A57" t="s">
        <v>206</v>
      </c>
      <c r="B57" t="s">
        <v>395</v>
      </c>
      <c r="C57" t="s">
        <v>394</v>
      </c>
      <c r="D57" t="s">
        <v>393</v>
      </c>
      <c r="E57">
        <v>64390</v>
      </c>
      <c r="F57" t="s">
        <v>392</v>
      </c>
      <c r="G57" s="160">
        <v>80</v>
      </c>
    </row>
    <row r="58" spans="1:7" ht="12.9">
      <c r="A58" t="s">
        <v>206</v>
      </c>
      <c r="B58" t="s">
        <v>391</v>
      </c>
      <c r="C58" t="s">
        <v>390</v>
      </c>
      <c r="D58" t="s">
        <v>389</v>
      </c>
      <c r="E58">
        <v>67680</v>
      </c>
      <c r="F58" t="s">
        <v>388</v>
      </c>
      <c r="G58" s="160">
        <v>180</v>
      </c>
    </row>
    <row r="59" spans="1:7" ht="12.9">
      <c r="A59" t="s">
        <v>211</v>
      </c>
      <c r="B59" t="s">
        <v>3</v>
      </c>
      <c r="C59" t="s">
        <v>387</v>
      </c>
      <c r="D59" t="s">
        <v>386</v>
      </c>
      <c r="E59">
        <v>56414</v>
      </c>
      <c r="F59" t="s">
        <v>385</v>
      </c>
      <c r="G59" s="160">
        <v>75</v>
      </c>
    </row>
    <row r="60" spans="1:7" ht="12.9">
      <c r="A60" t="s">
        <v>211</v>
      </c>
      <c r="B60" t="s">
        <v>384</v>
      </c>
      <c r="C60" t="s">
        <v>383</v>
      </c>
      <c r="D60" t="s">
        <v>382</v>
      </c>
      <c r="E60">
        <v>74369</v>
      </c>
      <c r="F60" t="s">
        <v>381</v>
      </c>
      <c r="G60" s="160">
        <v>180</v>
      </c>
    </row>
    <row r="61" spans="1:7" ht="12.9">
      <c r="A61" t="s">
        <v>206</v>
      </c>
      <c r="B61" t="s">
        <v>380</v>
      </c>
      <c r="C61" t="s">
        <v>379</v>
      </c>
      <c r="D61" t="s">
        <v>378</v>
      </c>
      <c r="E61">
        <v>66484</v>
      </c>
      <c r="F61" t="s">
        <v>377</v>
      </c>
      <c r="G61" s="160">
        <v>85</v>
      </c>
    </row>
    <row r="62" spans="1:7" ht="12.9">
      <c r="A62" t="s">
        <v>206</v>
      </c>
      <c r="B62" t="s">
        <v>376</v>
      </c>
      <c r="C62" t="s">
        <v>375</v>
      </c>
      <c r="D62" t="s">
        <v>374</v>
      </c>
      <c r="E62">
        <v>4318</v>
      </c>
      <c r="F62" t="s">
        <v>373</v>
      </c>
      <c r="G62" s="160">
        <v>100</v>
      </c>
    </row>
    <row r="63" spans="1:7" ht="12.9">
      <c r="A63" t="s">
        <v>244</v>
      </c>
      <c r="B63" t="s">
        <v>372</v>
      </c>
      <c r="C63" t="s">
        <v>371</v>
      </c>
      <c r="D63" t="s">
        <v>370</v>
      </c>
      <c r="E63">
        <v>54619</v>
      </c>
      <c r="F63" t="s">
        <v>369</v>
      </c>
      <c r="G63" s="160">
        <v>0</v>
      </c>
    </row>
    <row r="64" spans="1:7" ht="12.9">
      <c r="A64" t="s">
        <v>211</v>
      </c>
      <c r="B64" t="s">
        <v>368</v>
      </c>
      <c r="C64" t="s">
        <v>367</v>
      </c>
      <c r="D64" t="s">
        <v>366</v>
      </c>
      <c r="E64">
        <v>88690</v>
      </c>
      <c r="F64" t="s">
        <v>365</v>
      </c>
      <c r="G64" s="160">
        <v>110</v>
      </c>
    </row>
    <row r="65" spans="1:7" ht="12.9">
      <c r="A65" t="s">
        <v>211</v>
      </c>
      <c r="B65" t="s">
        <v>364</v>
      </c>
      <c r="C65" t="s">
        <v>363</v>
      </c>
      <c r="D65" t="s">
        <v>362</v>
      </c>
      <c r="E65">
        <v>58454</v>
      </c>
      <c r="F65" t="s">
        <v>361</v>
      </c>
      <c r="G65" s="160">
        <v>170</v>
      </c>
    </row>
    <row r="66" spans="1:7" ht="12.9">
      <c r="A66" t="s">
        <v>206</v>
      </c>
      <c r="B66" t="s">
        <v>360</v>
      </c>
      <c r="C66" t="s">
        <v>359</v>
      </c>
      <c r="D66" t="s">
        <v>358</v>
      </c>
      <c r="E66">
        <v>61250</v>
      </c>
      <c r="F66" t="s">
        <v>357</v>
      </c>
      <c r="G66" s="160">
        <v>210</v>
      </c>
    </row>
    <row r="67" spans="1:7" ht="12.9">
      <c r="A67" t="s">
        <v>206</v>
      </c>
      <c r="B67" t="s">
        <v>356</v>
      </c>
      <c r="C67" t="s">
        <v>355</v>
      </c>
      <c r="D67" t="s">
        <v>354</v>
      </c>
      <c r="E67">
        <v>75053</v>
      </c>
      <c r="F67" t="s">
        <v>353</v>
      </c>
    </row>
    <row r="68" spans="1:7" ht="12.9">
      <c r="A68" t="s">
        <v>211</v>
      </c>
      <c r="B68" t="s">
        <v>352</v>
      </c>
      <c r="C68" t="s">
        <v>26</v>
      </c>
      <c r="D68" t="s">
        <v>351</v>
      </c>
      <c r="E68">
        <v>86911</v>
      </c>
      <c r="F68" t="s">
        <v>350</v>
      </c>
      <c r="G68" s="160">
        <v>75</v>
      </c>
    </row>
    <row r="69" spans="1:7" ht="12.9">
      <c r="A69" t="s">
        <v>244</v>
      </c>
      <c r="B69" t="s">
        <v>349</v>
      </c>
      <c r="C69" t="s">
        <v>348</v>
      </c>
      <c r="D69" t="s">
        <v>347</v>
      </c>
      <c r="E69">
        <v>76879</v>
      </c>
      <c r="F69" t="s">
        <v>346</v>
      </c>
    </row>
    <row r="70" spans="1:7" ht="12.9">
      <c r="A70" t="s">
        <v>211</v>
      </c>
      <c r="B70" t="s">
        <v>345</v>
      </c>
      <c r="C70" t="s">
        <v>344</v>
      </c>
      <c r="D70" t="s">
        <v>343</v>
      </c>
      <c r="E70">
        <v>84553</v>
      </c>
      <c r="F70" t="s">
        <v>342</v>
      </c>
    </row>
    <row r="71" spans="1:7" ht="12.9">
      <c r="A71" t="s">
        <v>206</v>
      </c>
      <c r="B71" t="s">
        <v>341</v>
      </c>
      <c r="C71" t="s">
        <v>340</v>
      </c>
      <c r="D71" t="s">
        <v>339</v>
      </c>
      <c r="E71">
        <v>91484</v>
      </c>
      <c r="F71" t="s">
        <v>338</v>
      </c>
    </row>
    <row r="72" spans="1:7" ht="12.9">
      <c r="A72" t="s">
        <v>211</v>
      </c>
      <c r="B72" t="s">
        <v>337</v>
      </c>
      <c r="C72" t="s">
        <v>336</v>
      </c>
      <c r="D72" t="s">
        <v>335</v>
      </c>
      <c r="E72">
        <v>35236</v>
      </c>
      <c r="F72" t="s">
        <v>334</v>
      </c>
    </row>
    <row r="73" spans="1:7" ht="12.9">
      <c r="A73" t="s">
        <v>206</v>
      </c>
      <c r="B73" t="s">
        <v>333</v>
      </c>
      <c r="C73" t="s">
        <v>332</v>
      </c>
      <c r="D73" t="s">
        <v>331</v>
      </c>
      <c r="E73">
        <v>72365</v>
      </c>
      <c r="F73" t="s">
        <v>330</v>
      </c>
      <c r="G73" s="160">
        <v>165</v>
      </c>
    </row>
    <row r="74" spans="1:7" ht="12.9">
      <c r="A74" t="s">
        <v>206</v>
      </c>
      <c r="B74" t="s">
        <v>329</v>
      </c>
      <c r="C74" t="s">
        <v>328</v>
      </c>
      <c r="D74" t="s">
        <v>327</v>
      </c>
      <c r="E74">
        <v>56479</v>
      </c>
      <c r="F74" t="s">
        <v>326</v>
      </c>
      <c r="G74" s="160">
        <v>90</v>
      </c>
    </row>
    <row r="75" spans="1:7" ht="12.9">
      <c r="A75" t="s">
        <v>211</v>
      </c>
      <c r="B75" t="s">
        <v>325</v>
      </c>
      <c r="C75" t="s">
        <v>324</v>
      </c>
      <c r="D75" t="s">
        <v>323</v>
      </c>
      <c r="E75">
        <v>54611</v>
      </c>
      <c r="F75" t="s">
        <v>322</v>
      </c>
      <c r="G75" s="160">
        <v>120</v>
      </c>
    </row>
    <row r="76" spans="1:7" ht="12.9">
      <c r="A76" t="s">
        <v>211</v>
      </c>
      <c r="B76" t="s">
        <v>321</v>
      </c>
      <c r="C76" t="s">
        <v>320</v>
      </c>
      <c r="D76" t="s">
        <v>319</v>
      </c>
      <c r="E76">
        <v>91315</v>
      </c>
      <c r="F76" t="s">
        <v>318</v>
      </c>
      <c r="G76" s="160">
        <v>55</v>
      </c>
    </row>
    <row r="77" spans="1:7" ht="12.9">
      <c r="A77" t="s">
        <v>211</v>
      </c>
      <c r="B77" t="s">
        <v>317</v>
      </c>
      <c r="C77" t="s">
        <v>316</v>
      </c>
      <c r="D77" t="s">
        <v>315</v>
      </c>
      <c r="E77">
        <v>49448</v>
      </c>
      <c r="F77" t="s">
        <v>314</v>
      </c>
      <c r="G77" s="160">
        <v>20</v>
      </c>
    </row>
    <row r="78" spans="1:7" ht="12.9">
      <c r="A78" t="s">
        <v>211</v>
      </c>
      <c r="B78" t="s">
        <v>313</v>
      </c>
      <c r="C78" t="s">
        <v>312</v>
      </c>
      <c r="D78" t="s">
        <v>311</v>
      </c>
      <c r="E78">
        <v>75045</v>
      </c>
      <c r="F78" t="s">
        <v>310</v>
      </c>
      <c r="G78" s="160">
        <v>15</v>
      </c>
    </row>
    <row r="79" spans="1:7" ht="12.9">
      <c r="A79" t="s">
        <v>211</v>
      </c>
      <c r="B79" t="s">
        <v>309</v>
      </c>
      <c r="C79" t="s">
        <v>308</v>
      </c>
      <c r="D79" t="s">
        <v>307</v>
      </c>
      <c r="E79">
        <v>85410</v>
      </c>
      <c r="F79" t="s">
        <v>306</v>
      </c>
      <c r="G79" s="160">
        <v>75</v>
      </c>
    </row>
    <row r="80" spans="1:7" ht="12.9">
      <c r="A80" t="s">
        <v>244</v>
      </c>
      <c r="B80" t="s">
        <v>305</v>
      </c>
      <c r="C80" t="s">
        <v>5</v>
      </c>
      <c r="D80" t="s">
        <v>304</v>
      </c>
      <c r="E80">
        <v>55469</v>
      </c>
      <c r="F80" t="s">
        <v>303</v>
      </c>
      <c r="G80" s="160">
        <v>30</v>
      </c>
    </row>
    <row r="81" spans="1:7" ht="12.9">
      <c r="A81" t="s">
        <v>211</v>
      </c>
      <c r="B81" t="s">
        <v>302</v>
      </c>
      <c r="C81" t="s">
        <v>301</v>
      </c>
      <c r="D81" t="s">
        <v>300</v>
      </c>
      <c r="E81">
        <v>37217</v>
      </c>
      <c r="F81" t="s">
        <v>299</v>
      </c>
      <c r="G81" s="160">
        <v>180</v>
      </c>
    </row>
    <row r="82" spans="1:7" ht="12.9">
      <c r="A82" t="s">
        <v>211</v>
      </c>
      <c r="B82" t="s">
        <v>298</v>
      </c>
      <c r="C82" t="s">
        <v>297</v>
      </c>
      <c r="D82" t="s">
        <v>296</v>
      </c>
      <c r="E82">
        <v>26937</v>
      </c>
      <c r="F82" t="s">
        <v>295</v>
      </c>
      <c r="G82" s="160">
        <v>205</v>
      </c>
    </row>
    <row r="83" spans="1:7" ht="12.9">
      <c r="A83" t="s">
        <v>206</v>
      </c>
      <c r="B83" t="s">
        <v>294</v>
      </c>
      <c r="C83" t="s">
        <v>293</v>
      </c>
      <c r="D83" t="s">
        <v>292</v>
      </c>
      <c r="E83">
        <v>49429</v>
      </c>
      <c r="F83" t="s">
        <v>291</v>
      </c>
      <c r="G83" s="160">
        <v>25</v>
      </c>
    </row>
    <row r="84" spans="1:7" ht="12.9">
      <c r="A84" t="s">
        <v>211</v>
      </c>
      <c r="B84" t="s">
        <v>38</v>
      </c>
      <c r="C84" t="s">
        <v>290</v>
      </c>
      <c r="D84" t="s">
        <v>289</v>
      </c>
      <c r="E84">
        <v>48565</v>
      </c>
      <c r="F84" t="s">
        <v>288</v>
      </c>
      <c r="G84" s="160">
        <v>130</v>
      </c>
    </row>
    <row r="85" spans="1:7" ht="12.9">
      <c r="A85" t="s">
        <v>206</v>
      </c>
      <c r="B85" t="s">
        <v>287</v>
      </c>
      <c r="C85" t="s">
        <v>286</v>
      </c>
      <c r="D85" t="s">
        <v>285</v>
      </c>
      <c r="E85">
        <v>54595</v>
      </c>
      <c r="F85" t="s">
        <v>284</v>
      </c>
      <c r="G85" s="160">
        <v>175</v>
      </c>
    </row>
    <row r="86" spans="1:7" ht="12.9">
      <c r="A86" t="s">
        <v>206</v>
      </c>
      <c r="B86" t="s">
        <v>283</v>
      </c>
      <c r="C86" t="s">
        <v>282</v>
      </c>
      <c r="D86" t="s">
        <v>281</v>
      </c>
      <c r="E86">
        <v>21683</v>
      </c>
      <c r="F86" t="s">
        <v>280</v>
      </c>
      <c r="G86" s="160">
        <v>10</v>
      </c>
    </row>
    <row r="87" spans="1:7" ht="12.9">
      <c r="A87" t="s">
        <v>211</v>
      </c>
      <c r="B87" t="s">
        <v>279</v>
      </c>
      <c r="C87" t="s">
        <v>278</v>
      </c>
      <c r="D87" t="s">
        <v>277</v>
      </c>
      <c r="E87">
        <v>27211</v>
      </c>
      <c r="F87" t="s">
        <v>276</v>
      </c>
      <c r="G87" s="160">
        <v>35</v>
      </c>
    </row>
    <row r="88" spans="1:7" ht="12.9">
      <c r="A88" t="s">
        <v>211</v>
      </c>
      <c r="B88" t="s">
        <v>275</v>
      </c>
      <c r="C88" t="s">
        <v>274</v>
      </c>
      <c r="D88" t="s">
        <v>273</v>
      </c>
      <c r="E88">
        <v>49424</v>
      </c>
      <c r="F88" t="s">
        <v>272</v>
      </c>
      <c r="G88" s="160">
        <v>245</v>
      </c>
    </row>
    <row r="89" spans="1:7" ht="12.9">
      <c r="A89" t="s">
        <v>211</v>
      </c>
      <c r="B89" t="s">
        <v>271</v>
      </c>
      <c r="C89" t="s">
        <v>270</v>
      </c>
      <c r="D89" t="s">
        <v>269</v>
      </c>
      <c r="E89">
        <v>56338</v>
      </c>
      <c r="F89" t="s">
        <v>268</v>
      </c>
      <c r="G89" s="160">
        <v>105</v>
      </c>
    </row>
    <row r="90" spans="1:7" ht="12.9">
      <c r="A90" t="s">
        <v>206</v>
      </c>
      <c r="B90" t="s">
        <v>267</v>
      </c>
      <c r="C90" t="s">
        <v>266</v>
      </c>
      <c r="D90" t="s">
        <v>265</v>
      </c>
      <c r="E90">
        <v>54314</v>
      </c>
      <c r="F90" t="s">
        <v>264</v>
      </c>
      <c r="G90" s="160">
        <v>225</v>
      </c>
    </row>
    <row r="91" spans="1:7" ht="12.9">
      <c r="A91" t="s">
        <v>206</v>
      </c>
      <c r="B91" t="s">
        <v>263</v>
      </c>
      <c r="C91" t="s">
        <v>262</v>
      </c>
      <c r="D91" t="s">
        <v>261</v>
      </c>
      <c r="E91">
        <v>9306</v>
      </c>
      <c r="F91" t="s">
        <v>260</v>
      </c>
      <c r="G91" s="160">
        <v>185</v>
      </c>
    </row>
    <row r="92" spans="1:7" ht="12.9">
      <c r="A92" t="s">
        <v>206</v>
      </c>
      <c r="B92" t="s">
        <v>99</v>
      </c>
      <c r="C92" t="s">
        <v>602</v>
      </c>
      <c r="D92" t="s">
        <v>258</v>
      </c>
      <c r="E92">
        <v>63868</v>
      </c>
      <c r="F92" t="s">
        <v>257</v>
      </c>
      <c r="G92" s="160">
        <v>215</v>
      </c>
    </row>
    <row r="93" spans="1:7" ht="12.9">
      <c r="A93" t="s">
        <v>206</v>
      </c>
      <c r="B93" t="s">
        <v>256</v>
      </c>
      <c r="C93" t="s">
        <v>255</v>
      </c>
      <c r="D93" t="s">
        <v>254</v>
      </c>
      <c r="E93">
        <v>54298</v>
      </c>
      <c r="F93" t="s">
        <v>253</v>
      </c>
      <c r="G93" s="160">
        <v>70</v>
      </c>
    </row>
    <row r="94" spans="1:7" ht="12.9">
      <c r="A94" t="s">
        <v>211</v>
      </c>
      <c r="B94" t="s">
        <v>252</v>
      </c>
      <c r="C94" t="s">
        <v>251</v>
      </c>
      <c r="D94" t="s">
        <v>250</v>
      </c>
      <c r="E94">
        <v>54295</v>
      </c>
      <c r="F94" t="s">
        <v>249</v>
      </c>
      <c r="G94" s="160">
        <v>35</v>
      </c>
    </row>
    <row r="95" spans="1:7" ht="12.9">
      <c r="A95" t="s">
        <v>206</v>
      </c>
      <c r="B95" t="s">
        <v>248</v>
      </c>
      <c r="C95" t="s">
        <v>247</v>
      </c>
      <c r="D95" t="s">
        <v>246</v>
      </c>
      <c r="E95">
        <v>75387</v>
      </c>
      <c r="F95" t="s">
        <v>245</v>
      </c>
      <c r="G95" s="160">
        <v>55</v>
      </c>
    </row>
    <row r="96" spans="1:7" ht="12.9">
      <c r="A96" t="s">
        <v>244</v>
      </c>
      <c r="B96" t="s">
        <v>243</v>
      </c>
      <c r="C96" t="s">
        <v>242</v>
      </c>
      <c r="D96" t="s">
        <v>241</v>
      </c>
      <c r="E96">
        <v>54411</v>
      </c>
      <c r="F96" t="s">
        <v>240</v>
      </c>
      <c r="G96" s="160">
        <v>95</v>
      </c>
    </row>
    <row r="97" spans="1:7" ht="12.9">
      <c r="A97" t="s">
        <v>211</v>
      </c>
      <c r="B97" t="s">
        <v>239</v>
      </c>
      <c r="C97" t="s">
        <v>238</v>
      </c>
      <c r="D97" t="s">
        <v>237</v>
      </c>
      <c r="E97">
        <v>59192</v>
      </c>
      <c r="F97" t="s">
        <v>236</v>
      </c>
      <c r="G97" s="160">
        <v>70</v>
      </c>
    </row>
    <row r="98" spans="1:7" ht="12.9">
      <c r="A98" t="s">
        <v>211</v>
      </c>
      <c r="B98" t="s">
        <v>235</v>
      </c>
      <c r="C98" t="s">
        <v>234</v>
      </c>
      <c r="D98" t="s">
        <v>233</v>
      </c>
      <c r="E98">
        <v>65195</v>
      </c>
      <c r="F98" t="s">
        <v>232</v>
      </c>
      <c r="G98" s="160">
        <v>195</v>
      </c>
    </row>
    <row r="99" spans="1:7" ht="12.9">
      <c r="A99" t="s">
        <v>206</v>
      </c>
      <c r="B99" t="s">
        <v>231</v>
      </c>
      <c r="C99" t="s">
        <v>230</v>
      </c>
      <c r="D99" t="s">
        <v>229</v>
      </c>
      <c r="E99">
        <v>55234</v>
      </c>
      <c r="F99" t="s">
        <v>228</v>
      </c>
      <c r="G99" s="160">
        <v>130</v>
      </c>
    </row>
    <row r="100" spans="1:7" ht="12.9">
      <c r="A100" t="s">
        <v>206</v>
      </c>
      <c r="B100" t="s">
        <v>227</v>
      </c>
      <c r="C100" t="s">
        <v>226</v>
      </c>
      <c r="D100" t="s">
        <v>225</v>
      </c>
      <c r="E100">
        <v>25368</v>
      </c>
      <c r="F100" t="s">
        <v>224</v>
      </c>
      <c r="G100" s="160">
        <v>185</v>
      </c>
    </row>
    <row r="101" spans="1:7" ht="12.9">
      <c r="A101" t="s">
        <v>211</v>
      </c>
      <c r="B101" t="s">
        <v>223</v>
      </c>
      <c r="C101" t="s">
        <v>222</v>
      </c>
      <c r="D101" t="s">
        <v>221</v>
      </c>
      <c r="E101">
        <v>24568</v>
      </c>
      <c r="F101" t="s">
        <v>220</v>
      </c>
      <c r="G101" s="160">
        <v>145</v>
      </c>
    </row>
    <row r="102" spans="1:7" ht="12.9">
      <c r="A102" t="s">
        <v>211</v>
      </c>
      <c r="B102" t="s">
        <v>219</v>
      </c>
      <c r="C102" t="s">
        <v>218</v>
      </c>
      <c r="D102" t="s">
        <v>217</v>
      </c>
      <c r="E102">
        <v>56761</v>
      </c>
      <c r="F102" t="s">
        <v>216</v>
      </c>
      <c r="G102" s="160">
        <v>200</v>
      </c>
    </row>
    <row r="103" spans="1:7" ht="12.9">
      <c r="A103" t="s">
        <v>206</v>
      </c>
      <c r="B103" t="s">
        <v>215</v>
      </c>
      <c r="C103" t="s">
        <v>214</v>
      </c>
      <c r="D103" t="s">
        <v>213</v>
      </c>
      <c r="E103">
        <v>19205</v>
      </c>
      <c r="F103" t="s">
        <v>212</v>
      </c>
      <c r="G103" s="160">
        <v>180</v>
      </c>
    </row>
    <row r="104" spans="1:7" ht="12.9">
      <c r="A104" t="s">
        <v>211</v>
      </c>
      <c r="B104" t="s">
        <v>210</v>
      </c>
      <c r="C104" t="s">
        <v>209</v>
      </c>
      <c r="D104" t="s">
        <v>208</v>
      </c>
      <c r="E104">
        <v>85095</v>
      </c>
      <c r="F104" t="s">
        <v>207</v>
      </c>
      <c r="G104" s="160">
        <v>105</v>
      </c>
    </row>
    <row r="105" spans="1:7" ht="12.9">
      <c r="A105" t="s">
        <v>206</v>
      </c>
      <c r="B105" t="s">
        <v>205</v>
      </c>
      <c r="C105" t="s">
        <v>602</v>
      </c>
      <c r="D105" t="s">
        <v>204</v>
      </c>
      <c r="E105">
        <v>56751</v>
      </c>
      <c r="F105" t="s">
        <v>203</v>
      </c>
      <c r="G105" s="160">
        <v>190</v>
      </c>
    </row>
  </sheetData>
  <mergeCells count="2">
    <mergeCell ref="A1:H1"/>
    <mergeCell ref="D3:E3"/>
  </mergeCells>
  <conditionalFormatting sqref="C49 C68">
    <cfRule type="cellIs" dxfId="41" priority="1" operator="equal">
      <formula>"Bauer"</formula>
    </cfRule>
  </conditionalFormatting>
  <conditionalFormatting sqref="D3">
    <cfRule type="expression" dxfId="40" priority="2">
      <formula>COUNTIF(C$6:C$105,"Bauer")-COUNTIF(C$6:C$105,"Geiger"=2)</formula>
    </cfRule>
  </conditionalFormatting>
  <pageMargins left="0.78749999999999998" right="0.78749999999999998" top="1.0249999999999999" bottom="1.0249999999999999" header="0.78749999999999998" footer="0.78749999999999998"/>
  <pageSetup paperSize="9" orientation="portrait" horizontalDpi="300" verticalDpi="300"/>
  <headerFooter>
    <oddHeader>&amp;C&amp;"Arial,Standard"&amp;A</oddHeader>
    <oddFooter>&amp;C&amp;"Arial,Standard"Seite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F3E34-FEFC-4C23-8FA2-4882B0B08346}">
  <sheetPr>
    <tabColor theme="8" tint="0.39997558519241921"/>
  </sheetPr>
  <dimension ref="A1:H109"/>
  <sheetViews>
    <sheetView zoomScaleNormal="100" workbookViewId="0">
      <pane ySplit="1" topLeftCell="A2" activePane="bottomLeft" state="frozen"/>
      <selection activeCell="I24" sqref="I24"/>
      <selection pane="bottomLeft" activeCell="G10" sqref="G10"/>
    </sheetView>
  </sheetViews>
  <sheetFormatPr baseColWidth="10" defaultColWidth="12.6640625" defaultRowHeight="12.75" customHeight="1"/>
  <cols>
    <col min="1" max="1" width="8.08203125" customWidth="1"/>
    <col min="2" max="2" width="12.33203125" customWidth="1"/>
    <col min="3" max="3" width="13.33203125" customWidth="1"/>
    <col min="4" max="4" width="29.1640625" customWidth="1"/>
    <col min="5" max="5" width="8.4140625" customWidth="1"/>
    <col min="6" max="6" width="21.08203125" customWidth="1"/>
    <col min="7" max="7" width="11.4140625" style="166" customWidth="1"/>
    <col min="8" max="8" width="9.33203125" customWidth="1"/>
  </cols>
  <sheetData>
    <row r="1" spans="1:8" ht="45" customHeight="1">
      <c r="A1" s="174" t="s">
        <v>617</v>
      </c>
      <c r="B1" s="174"/>
      <c r="C1" s="174"/>
      <c r="D1" s="174"/>
      <c r="E1" s="174"/>
      <c r="F1" s="174"/>
      <c r="G1" s="174"/>
      <c r="H1" s="174"/>
    </row>
    <row r="2" spans="1:8" ht="12.9"/>
    <row r="3" spans="1:8" ht="27.55" customHeight="1">
      <c r="A3" s="161" t="s">
        <v>25</v>
      </c>
      <c r="G3"/>
    </row>
    <row r="4" spans="1:8" ht="12.9"/>
    <row r="5" spans="1:8" ht="25.75">
      <c r="A5" s="163" t="s">
        <v>544</v>
      </c>
      <c r="B5" s="163" t="s">
        <v>0</v>
      </c>
      <c r="C5" s="163" t="s">
        <v>543</v>
      </c>
      <c r="D5" s="163" t="s">
        <v>76</v>
      </c>
      <c r="E5" s="163" t="s">
        <v>1</v>
      </c>
      <c r="F5" s="163" t="s">
        <v>542</v>
      </c>
      <c r="G5" s="173" t="s">
        <v>30</v>
      </c>
      <c r="H5" s="165" t="s">
        <v>31</v>
      </c>
    </row>
    <row r="6" spans="1:8" ht="12.9">
      <c r="A6" t="s">
        <v>211</v>
      </c>
      <c r="B6" t="s">
        <v>594</v>
      </c>
      <c r="C6" t="s">
        <v>593</v>
      </c>
      <c r="D6" t="s">
        <v>592</v>
      </c>
      <c r="E6">
        <v>66919</v>
      </c>
      <c r="F6" t="s">
        <v>591</v>
      </c>
      <c r="G6" s="166">
        <v>205</v>
      </c>
    </row>
    <row r="7" spans="1:8" ht="12.9">
      <c r="A7" t="s">
        <v>211</v>
      </c>
      <c r="B7" t="s">
        <v>37</v>
      </c>
      <c r="C7" t="s">
        <v>590</v>
      </c>
      <c r="D7" t="s">
        <v>589</v>
      </c>
      <c r="E7">
        <v>34225</v>
      </c>
      <c r="F7" t="s">
        <v>588</v>
      </c>
      <c r="G7" s="166">
        <v>115</v>
      </c>
    </row>
    <row r="8" spans="1:8" ht="12.9">
      <c r="A8" t="s">
        <v>211</v>
      </c>
      <c r="B8" t="s">
        <v>587</v>
      </c>
      <c r="C8" t="s">
        <v>586</v>
      </c>
      <c r="D8" t="s">
        <v>585</v>
      </c>
      <c r="E8">
        <v>72537</v>
      </c>
      <c r="F8" t="s">
        <v>584</v>
      </c>
      <c r="G8" s="166">
        <v>35</v>
      </c>
    </row>
    <row r="9" spans="1:8" ht="12.9">
      <c r="A9" t="s">
        <v>206</v>
      </c>
      <c r="B9" t="s">
        <v>583</v>
      </c>
      <c r="C9" t="s">
        <v>582</v>
      </c>
      <c r="D9" t="s">
        <v>581</v>
      </c>
      <c r="E9">
        <v>55546</v>
      </c>
      <c r="F9" t="s">
        <v>580</v>
      </c>
      <c r="G9" s="166">
        <v>155</v>
      </c>
    </row>
    <row r="10" spans="1:8" ht="12.9">
      <c r="A10" t="s">
        <v>211</v>
      </c>
      <c r="B10" t="s">
        <v>579</v>
      </c>
      <c r="C10" t="s">
        <v>578</v>
      </c>
      <c r="D10" t="s">
        <v>577</v>
      </c>
      <c r="E10">
        <v>46509</v>
      </c>
      <c r="F10" t="s">
        <v>576</v>
      </c>
      <c r="G10" s="166">
        <v>135</v>
      </c>
    </row>
    <row r="11" spans="1:8" ht="12.9">
      <c r="A11" t="s">
        <v>206</v>
      </c>
      <c r="B11" t="s">
        <v>575</v>
      </c>
      <c r="C11" t="s">
        <v>574</v>
      </c>
      <c r="D11" t="s">
        <v>573</v>
      </c>
      <c r="E11">
        <v>63071</v>
      </c>
      <c r="F11" t="s">
        <v>572</v>
      </c>
      <c r="G11" s="166">
        <v>165</v>
      </c>
    </row>
    <row r="12" spans="1:8" ht="12.9">
      <c r="A12" t="s">
        <v>244</v>
      </c>
      <c r="B12" t="s">
        <v>571</v>
      </c>
      <c r="C12" t="s">
        <v>570</v>
      </c>
      <c r="D12" t="s">
        <v>569</v>
      </c>
      <c r="E12">
        <v>54675</v>
      </c>
      <c r="F12" t="s">
        <v>568</v>
      </c>
      <c r="G12" s="166">
        <v>240</v>
      </c>
    </row>
    <row r="13" spans="1:8" ht="12.9">
      <c r="A13" t="s">
        <v>211</v>
      </c>
      <c r="B13" t="s">
        <v>567</v>
      </c>
      <c r="C13" t="s">
        <v>566</v>
      </c>
      <c r="D13" t="s">
        <v>565</v>
      </c>
      <c r="E13">
        <v>47249</v>
      </c>
      <c r="F13" t="s">
        <v>564</v>
      </c>
      <c r="G13" s="166">
        <v>195</v>
      </c>
    </row>
    <row r="14" spans="1:8" ht="12.9">
      <c r="A14" t="s">
        <v>206</v>
      </c>
      <c r="B14" t="s">
        <v>563</v>
      </c>
      <c r="C14" t="s">
        <v>562</v>
      </c>
      <c r="D14" t="s">
        <v>561</v>
      </c>
      <c r="E14">
        <v>67744</v>
      </c>
      <c r="F14" t="s">
        <v>560</v>
      </c>
      <c r="G14" s="166">
        <v>35</v>
      </c>
    </row>
    <row r="15" spans="1:8" ht="12.9">
      <c r="A15" t="s">
        <v>211</v>
      </c>
      <c r="B15" t="s">
        <v>559</v>
      </c>
      <c r="C15" t="s">
        <v>558</v>
      </c>
      <c r="D15" t="s">
        <v>557</v>
      </c>
      <c r="E15">
        <v>29693</v>
      </c>
      <c r="F15" t="s">
        <v>556</v>
      </c>
      <c r="G15" s="166">
        <v>75</v>
      </c>
    </row>
    <row r="16" spans="1:8" ht="12.9">
      <c r="A16" t="s">
        <v>211</v>
      </c>
      <c r="B16" t="s">
        <v>443</v>
      </c>
      <c r="C16" t="s">
        <v>555</v>
      </c>
      <c r="D16" t="s">
        <v>554</v>
      </c>
      <c r="E16">
        <v>42477</v>
      </c>
      <c r="F16" t="s">
        <v>553</v>
      </c>
      <c r="G16" s="166">
        <v>135</v>
      </c>
    </row>
    <row r="17" spans="1:7" ht="12.9">
      <c r="A17" t="s">
        <v>244</v>
      </c>
      <c r="B17" t="s">
        <v>479</v>
      </c>
      <c r="C17" t="s">
        <v>552</v>
      </c>
      <c r="D17" t="s">
        <v>551</v>
      </c>
      <c r="E17">
        <v>87787</v>
      </c>
      <c r="F17" t="s">
        <v>550</v>
      </c>
      <c r="G17" s="166">
        <v>70</v>
      </c>
    </row>
    <row r="18" spans="1:7" ht="12.9">
      <c r="A18" t="s">
        <v>206</v>
      </c>
      <c r="B18" t="s">
        <v>549</v>
      </c>
      <c r="C18" t="s">
        <v>548</v>
      </c>
      <c r="D18" t="s">
        <v>547</v>
      </c>
      <c r="E18">
        <v>71336</v>
      </c>
      <c r="F18" t="s">
        <v>546</v>
      </c>
      <c r="G18" s="166">
        <v>65</v>
      </c>
    </row>
    <row r="19" spans="1:7" ht="12.9">
      <c r="A19" t="s">
        <v>211</v>
      </c>
      <c r="B19" t="s">
        <v>541</v>
      </c>
      <c r="C19" t="s">
        <v>540</v>
      </c>
      <c r="D19" t="s">
        <v>539</v>
      </c>
      <c r="E19">
        <v>74385</v>
      </c>
      <c r="F19" t="s">
        <v>538</v>
      </c>
      <c r="G19" s="166">
        <v>135</v>
      </c>
    </row>
    <row r="20" spans="1:7" ht="12.9">
      <c r="A20" t="s">
        <v>211</v>
      </c>
      <c r="B20" t="s">
        <v>537</v>
      </c>
      <c r="C20" t="s">
        <v>536</v>
      </c>
      <c r="D20" t="s">
        <v>535</v>
      </c>
      <c r="E20">
        <v>86519</v>
      </c>
      <c r="F20" t="s">
        <v>534</v>
      </c>
      <c r="G20" s="166">
        <v>100</v>
      </c>
    </row>
    <row r="21" spans="1:7" ht="12.9">
      <c r="A21" t="s">
        <v>206</v>
      </c>
      <c r="B21" t="s">
        <v>533</v>
      </c>
      <c r="C21" t="s">
        <v>532</v>
      </c>
      <c r="D21" t="s">
        <v>531</v>
      </c>
      <c r="E21">
        <v>56291</v>
      </c>
      <c r="F21" t="s">
        <v>530</v>
      </c>
    </row>
    <row r="22" spans="1:7" ht="12.9">
      <c r="A22" t="s">
        <v>244</v>
      </c>
      <c r="B22" t="s">
        <v>529</v>
      </c>
      <c r="C22" t="s">
        <v>528</v>
      </c>
      <c r="D22" t="s">
        <v>527</v>
      </c>
      <c r="E22">
        <v>66996</v>
      </c>
      <c r="F22" t="s">
        <v>526</v>
      </c>
      <c r="G22" s="166">
        <v>50</v>
      </c>
    </row>
    <row r="23" spans="1:7" ht="12.9">
      <c r="A23" t="s">
        <v>244</v>
      </c>
      <c r="B23" t="s">
        <v>525</v>
      </c>
      <c r="C23" t="s">
        <v>524</v>
      </c>
      <c r="D23" t="s">
        <v>523</v>
      </c>
      <c r="E23">
        <v>1920</v>
      </c>
      <c r="F23" t="s">
        <v>522</v>
      </c>
      <c r="G23" s="166">
        <v>75</v>
      </c>
    </row>
    <row r="24" spans="1:7" ht="12.9">
      <c r="A24" t="s">
        <v>206</v>
      </c>
      <c r="B24" t="s">
        <v>521</v>
      </c>
      <c r="C24" t="s">
        <v>520</v>
      </c>
      <c r="D24" t="s">
        <v>519</v>
      </c>
      <c r="E24">
        <v>16348</v>
      </c>
      <c r="F24" t="s">
        <v>518</v>
      </c>
      <c r="G24" s="166">
        <v>195</v>
      </c>
    </row>
    <row r="25" spans="1:7" ht="12.9">
      <c r="A25" t="s">
        <v>211</v>
      </c>
      <c r="B25" t="s">
        <v>517</v>
      </c>
      <c r="C25" t="s">
        <v>516</v>
      </c>
      <c r="D25" t="s">
        <v>515</v>
      </c>
      <c r="E25">
        <v>37181</v>
      </c>
      <c r="F25" t="s">
        <v>514</v>
      </c>
      <c r="G25" s="166">
        <v>100</v>
      </c>
    </row>
    <row r="26" spans="1:7" ht="12.9">
      <c r="A26" t="s">
        <v>211</v>
      </c>
      <c r="B26" t="s">
        <v>513</v>
      </c>
      <c r="C26" t="s">
        <v>512</v>
      </c>
      <c r="D26" t="s">
        <v>511</v>
      </c>
      <c r="E26">
        <v>56769</v>
      </c>
      <c r="F26" t="s">
        <v>510</v>
      </c>
    </row>
    <row r="27" spans="1:7" ht="12.9">
      <c r="A27" t="s">
        <v>206</v>
      </c>
      <c r="B27" t="s">
        <v>509</v>
      </c>
      <c r="C27" t="s">
        <v>508</v>
      </c>
      <c r="D27" t="s">
        <v>507</v>
      </c>
      <c r="E27">
        <v>31185</v>
      </c>
      <c r="F27" t="s">
        <v>506</v>
      </c>
      <c r="G27" s="166">
        <v>160</v>
      </c>
    </row>
    <row r="28" spans="1:7" ht="12.9">
      <c r="A28" t="s">
        <v>206</v>
      </c>
      <c r="B28" t="s">
        <v>505</v>
      </c>
      <c r="C28" t="s">
        <v>504</v>
      </c>
      <c r="D28" t="s">
        <v>503</v>
      </c>
      <c r="E28">
        <v>56377</v>
      </c>
      <c r="F28" t="s">
        <v>502</v>
      </c>
      <c r="G28" s="166">
        <v>190</v>
      </c>
    </row>
    <row r="29" spans="1:7" ht="12.9">
      <c r="A29" t="s">
        <v>206</v>
      </c>
      <c r="B29" t="s">
        <v>501</v>
      </c>
      <c r="C29" t="s">
        <v>500</v>
      </c>
      <c r="D29" t="s">
        <v>499</v>
      </c>
      <c r="E29">
        <v>54668</v>
      </c>
      <c r="F29" t="s">
        <v>498</v>
      </c>
      <c r="G29" s="166">
        <v>30</v>
      </c>
    </row>
    <row r="30" spans="1:7" ht="12.9">
      <c r="A30" t="s">
        <v>206</v>
      </c>
      <c r="B30" t="s">
        <v>29</v>
      </c>
      <c r="C30" t="s">
        <v>497</v>
      </c>
      <c r="D30" t="s">
        <v>496</v>
      </c>
      <c r="E30">
        <v>27308</v>
      </c>
      <c r="F30" t="s">
        <v>495</v>
      </c>
      <c r="G30" s="166">
        <v>55</v>
      </c>
    </row>
    <row r="31" spans="1:7" ht="12.9">
      <c r="A31" t="s">
        <v>206</v>
      </c>
      <c r="B31" t="s">
        <v>494</v>
      </c>
      <c r="C31" t="s">
        <v>493</v>
      </c>
      <c r="D31" t="s">
        <v>492</v>
      </c>
      <c r="E31">
        <v>27412</v>
      </c>
      <c r="F31" t="s">
        <v>491</v>
      </c>
      <c r="G31" s="166">
        <v>20</v>
      </c>
    </row>
    <row r="32" spans="1:7" ht="12.9">
      <c r="A32" t="s">
        <v>206</v>
      </c>
      <c r="B32" t="s">
        <v>81</v>
      </c>
      <c r="C32" t="s">
        <v>490</v>
      </c>
      <c r="D32" t="s">
        <v>489</v>
      </c>
      <c r="E32">
        <v>24888</v>
      </c>
      <c r="F32" t="s">
        <v>488</v>
      </c>
      <c r="G32" s="166">
        <v>90</v>
      </c>
    </row>
    <row r="33" spans="1:7" ht="12.9">
      <c r="A33" t="s">
        <v>211</v>
      </c>
      <c r="B33" t="s">
        <v>487</v>
      </c>
      <c r="C33" t="s">
        <v>486</v>
      </c>
      <c r="D33" t="s">
        <v>485</v>
      </c>
      <c r="E33">
        <v>54518</v>
      </c>
      <c r="F33" t="s">
        <v>484</v>
      </c>
      <c r="G33" s="166">
        <v>120</v>
      </c>
    </row>
    <row r="34" spans="1:7" ht="12.9">
      <c r="A34" t="s">
        <v>211</v>
      </c>
      <c r="B34" t="s">
        <v>483</v>
      </c>
      <c r="C34" t="s">
        <v>482</v>
      </c>
      <c r="D34" t="s">
        <v>481</v>
      </c>
      <c r="E34">
        <v>7924</v>
      </c>
      <c r="F34" t="s">
        <v>480</v>
      </c>
      <c r="G34" s="166">
        <v>70</v>
      </c>
    </row>
    <row r="35" spans="1:7" ht="12.9">
      <c r="A35" t="s">
        <v>211</v>
      </c>
      <c r="B35" t="s">
        <v>479</v>
      </c>
      <c r="C35" t="s">
        <v>478</v>
      </c>
      <c r="D35" t="s">
        <v>477</v>
      </c>
      <c r="E35">
        <v>25451</v>
      </c>
      <c r="F35" t="s">
        <v>476</v>
      </c>
      <c r="G35" s="166">
        <v>240</v>
      </c>
    </row>
    <row r="36" spans="1:7" ht="12.9">
      <c r="A36" t="s">
        <v>206</v>
      </c>
      <c r="B36" t="s">
        <v>475</v>
      </c>
      <c r="C36" t="s">
        <v>474</v>
      </c>
      <c r="D36" t="s">
        <v>473</v>
      </c>
      <c r="E36">
        <v>67591</v>
      </c>
      <c r="F36" t="s">
        <v>472</v>
      </c>
      <c r="G36" s="166">
        <v>90</v>
      </c>
    </row>
    <row r="37" spans="1:7" ht="12.9">
      <c r="A37" t="s">
        <v>206</v>
      </c>
      <c r="B37" t="s">
        <v>471</v>
      </c>
      <c r="C37" t="s">
        <v>470</v>
      </c>
      <c r="D37" t="s">
        <v>469</v>
      </c>
      <c r="E37">
        <v>24805</v>
      </c>
      <c r="F37" t="s">
        <v>468</v>
      </c>
      <c r="G37" s="166">
        <v>245</v>
      </c>
    </row>
    <row r="38" spans="1:7" ht="12.9">
      <c r="A38" t="s">
        <v>211</v>
      </c>
      <c r="B38" t="s">
        <v>467</v>
      </c>
      <c r="C38" t="s">
        <v>466</v>
      </c>
      <c r="D38" t="s">
        <v>465</v>
      </c>
      <c r="E38">
        <v>57635</v>
      </c>
      <c r="F38" t="s">
        <v>464</v>
      </c>
      <c r="G38" s="166">
        <v>30</v>
      </c>
    </row>
    <row r="39" spans="1:7" ht="12.9">
      <c r="A39" t="s">
        <v>211</v>
      </c>
      <c r="B39" t="s">
        <v>463</v>
      </c>
      <c r="C39" t="s">
        <v>462</v>
      </c>
      <c r="D39" t="s">
        <v>461</v>
      </c>
      <c r="E39">
        <v>35581</v>
      </c>
      <c r="F39" t="s">
        <v>460</v>
      </c>
      <c r="G39" s="166">
        <v>170</v>
      </c>
    </row>
    <row r="40" spans="1:7" ht="12.9">
      <c r="A40" t="s">
        <v>211</v>
      </c>
      <c r="B40" t="s">
        <v>459</v>
      </c>
      <c r="C40" t="s">
        <v>458</v>
      </c>
      <c r="D40" t="s">
        <v>457</v>
      </c>
      <c r="E40">
        <v>38312</v>
      </c>
      <c r="F40" t="s">
        <v>456</v>
      </c>
      <c r="G40" s="166">
        <v>20</v>
      </c>
    </row>
    <row r="41" spans="1:7" ht="12.9">
      <c r="A41" t="s">
        <v>211</v>
      </c>
      <c r="B41" t="s">
        <v>455</v>
      </c>
      <c r="C41" t="s">
        <v>454</v>
      </c>
      <c r="D41" t="s">
        <v>453</v>
      </c>
      <c r="E41">
        <v>27321</v>
      </c>
      <c r="F41" t="s">
        <v>452</v>
      </c>
      <c r="G41" s="166">
        <v>140</v>
      </c>
    </row>
    <row r="42" spans="1:7" ht="12.9">
      <c r="A42" t="s">
        <v>206</v>
      </c>
      <c r="B42" t="s">
        <v>451</v>
      </c>
      <c r="C42" t="s">
        <v>450</v>
      </c>
      <c r="D42" t="s">
        <v>449</v>
      </c>
      <c r="E42">
        <v>76835</v>
      </c>
      <c r="F42" t="s">
        <v>448</v>
      </c>
      <c r="G42" s="166">
        <v>25</v>
      </c>
    </row>
    <row r="43" spans="1:7" ht="12.9">
      <c r="A43" t="s">
        <v>211</v>
      </c>
      <c r="B43" t="s">
        <v>447</v>
      </c>
      <c r="C43" t="s">
        <v>446</v>
      </c>
      <c r="D43" t="s">
        <v>445</v>
      </c>
      <c r="E43">
        <v>54340</v>
      </c>
      <c r="F43" t="s">
        <v>444</v>
      </c>
      <c r="G43" s="166">
        <v>140</v>
      </c>
    </row>
    <row r="44" spans="1:7" ht="12.9">
      <c r="A44" t="s">
        <v>211</v>
      </c>
      <c r="B44" t="s">
        <v>443</v>
      </c>
      <c r="C44" t="s">
        <v>442</v>
      </c>
      <c r="D44" t="s">
        <v>441</v>
      </c>
      <c r="E44">
        <v>76848</v>
      </c>
      <c r="F44" t="s">
        <v>440</v>
      </c>
      <c r="G44" s="166">
        <v>180</v>
      </c>
    </row>
    <row r="45" spans="1:7" ht="12.9">
      <c r="A45" t="s">
        <v>211</v>
      </c>
      <c r="B45" t="s">
        <v>439</v>
      </c>
      <c r="C45" t="s">
        <v>438</v>
      </c>
      <c r="D45" t="s">
        <v>437</v>
      </c>
      <c r="E45">
        <v>93080</v>
      </c>
      <c r="F45" t="s">
        <v>436</v>
      </c>
      <c r="G45" s="166">
        <v>105</v>
      </c>
    </row>
    <row r="46" spans="1:7" ht="12.9">
      <c r="A46" t="s">
        <v>206</v>
      </c>
      <c r="B46" t="s">
        <v>435</v>
      </c>
      <c r="C46" t="s">
        <v>434</v>
      </c>
      <c r="D46" t="s">
        <v>433</v>
      </c>
      <c r="E46">
        <v>23909</v>
      </c>
      <c r="F46" t="s">
        <v>432</v>
      </c>
      <c r="G46" s="166">
        <v>170</v>
      </c>
    </row>
    <row r="47" spans="1:7" ht="12.9">
      <c r="A47" t="s">
        <v>206</v>
      </c>
      <c r="B47" t="s">
        <v>431</v>
      </c>
      <c r="C47" t="s">
        <v>430</v>
      </c>
      <c r="D47" t="s">
        <v>429</v>
      </c>
      <c r="E47">
        <v>37296</v>
      </c>
      <c r="F47" t="s">
        <v>428</v>
      </c>
      <c r="G47" s="166">
        <v>35</v>
      </c>
    </row>
    <row r="48" spans="1:7" ht="12.9">
      <c r="A48" t="s">
        <v>206</v>
      </c>
      <c r="B48" t="s">
        <v>427</v>
      </c>
      <c r="C48" t="s">
        <v>426</v>
      </c>
      <c r="D48" t="s">
        <v>425</v>
      </c>
      <c r="E48">
        <v>27412</v>
      </c>
      <c r="F48" t="s">
        <v>424</v>
      </c>
      <c r="G48" s="166">
        <v>150</v>
      </c>
    </row>
    <row r="49" spans="1:7" ht="12.9">
      <c r="A49" t="s">
        <v>206</v>
      </c>
      <c r="B49" t="s">
        <v>423</v>
      </c>
      <c r="C49" t="s">
        <v>23</v>
      </c>
      <c r="D49" t="s">
        <v>351</v>
      </c>
      <c r="E49">
        <v>86911</v>
      </c>
      <c r="F49" t="s">
        <v>350</v>
      </c>
    </row>
    <row r="50" spans="1:7" ht="12.9">
      <c r="A50" t="s">
        <v>206</v>
      </c>
      <c r="B50" t="s">
        <v>422</v>
      </c>
      <c r="C50" t="s">
        <v>421</v>
      </c>
      <c r="D50" t="s">
        <v>420</v>
      </c>
      <c r="E50">
        <v>90518</v>
      </c>
      <c r="F50" t="s">
        <v>419</v>
      </c>
      <c r="G50" s="166">
        <v>15</v>
      </c>
    </row>
    <row r="51" spans="1:7" ht="12.9">
      <c r="A51" t="s">
        <v>206</v>
      </c>
      <c r="B51" t="s">
        <v>418</v>
      </c>
      <c r="C51" t="s">
        <v>417</v>
      </c>
      <c r="D51" t="s">
        <v>416</v>
      </c>
      <c r="E51">
        <v>38102</v>
      </c>
      <c r="F51" t="s">
        <v>415</v>
      </c>
      <c r="G51" s="166">
        <v>160</v>
      </c>
    </row>
    <row r="52" spans="1:7" ht="12.9">
      <c r="A52" t="s">
        <v>206</v>
      </c>
      <c r="B52" t="s">
        <v>414</v>
      </c>
      <c r="C52" t="s">
        <v>7</v>
      </c>
      <c r="D52" t="s">
        <v>413</v>
      </c>
      <c r="E52">
        <v>56428</v>
      </c>
      <c r="F52" t="s">
        <v>412</v>
      </c>
      <c r="G52" s="166">
        <v>235</v>
      </c>
    </row>
    <row r="53" spans="1:7" ht="12.9">
      <c r="A53" t="s">
        <v>206</v>
      </c>
      <c r="B53" t="s">
        <v>411</v>
      </c>
      <c r="C53" t="s">
        <v>410</v>
      </c>
      <c r="D53" t="s">
        <v>409</v>
      </c>
      <c r="E53">
        <v>76530</v>
      </c>
      <c r="F53" t="s">
        <v>408</v>
      </c>
      <c r="G53" s="166">
        <v>115</v>
      </c>
    </row>
    <row r="54" spans="1:7" ht="12.9">
      <c r="A54" t="s">
        <v>211</v>
      </c>
      <c r="B54" t="s">
        <v>407</v>
      </c>
      <c r="C54" t="s">
        <v>406</v>
      </c>
      <c r="D54" t="s">
        <v>405</v>
      </c>
      <c r="E54">
        <v>91734</v>
      </c>
      <c r="F54" t="s">
        <v>404</v>
      </c>
      <c r="G54" s="166">
        <v>60</v>
      </c>
    </row>
    <row r="55" spans="1:7" ht="12.9">
      <c r="A55" t="s">
        <v>244</v>
      </c>
      <c r="B55" t="s">
        <v>403</v>
      </c>
      <c r="C55" t="s">
        <v>402</v>
      </c>
      <c r="D55" t="s">
        <v>401</v>
      </c>
      <c r="E55">
        <v>25572</v>
      </c>
      <c r="F55" t="s">
        <v>400</v>
      </c>
      <c r="G55" s="166">
        <v>240</v>
      </c>
    </row>
    <row r="56" spans="1:7" ht="12.9">
      <c r="A56" t="s">
        <v>211</v>
      </c>
      <c r="B56" t="s">
        <v>399</v>
      </c>
      <c r="C56" t="s">
        <v>398</v>
      </c>
      <c r="D56" t="s">
        <v>397</v>
      </c>
      <c r="E56">
        <v>66399</v>
      </c>
      <c r="F56" t="s">
        <v>396</v>
      </c>
      <c r="G56" s="166">
        <v>100</v>
      </c>
    </row>
    <row r="57" spans="1:7" ht="12.9">
      <c r="A57" t="s">
        <v>206</v>
      </c>
      <c r="B57" t="s">
        <v>395</v>
      </c>
      <c r="C57" t="s">
        <v>394</v>
      </c>
      <c r="D57" t="s">
        <v>393</v>
      </c>
      <c r="E57">
        <v>64390</v>
      </c>
      <c r="F57" t="s">
        <v>392</v>
      </c>
      <c r="G57" s="166">
        <v>80</v>
      </c>
    </row>
    <row r="58" spans="1:7" ht="12.9">
      <c r="A58" t="s">
        <v>206</v>
      </c>
      <c r="B58" t="s">
        <v>391</v>
      </c>
      <c r="C58" t="s">
        <v>390</v>
      </c>
      <c r="D58" t="s">
        <v>389</v>
      </c>
      <c r="E58">
        <v>67680</v>
      </c>
      <c r="F58" t="s">
        <v>388</v>
      </c>
      <c r="G58" s="166">
        <v>180</v>
      </c>
    </row>
    <row r="59" spans="1:7" ht="12.9">
      <c r="A59" t="s">
        <v>211</v>
      </c>
      <c r="B59" t="s">
        <v>3</v>
      </c>
      <c r="C59" t="s">
        <v>387</v>
      </c>
      <c r="D59" t="s">
        <v>386</v>
      </c>
      <c r="E59">
        <v>56414</v>
      </c>
      <c r="F59" t="s">
        <v>385</v>
      </c>
      <c r="G59" s="166">
        <v>75</v>
      </c>
    </row>
    <row r="60" spans="1:7" ht="12.9">
      <c r="A60" t="s">
        <v>211</v>
      </c>
      <c r="B60" t="s">
        <v>384</v>
      </c>
      <c r="C60" t="s">
        <v>383</v>
      </c>
      <c r="D60" t="s">
        <v>382</v>
      </c>
      <c r="E60">
        <v>74369</v>
      </c>
      <c r="F60" t="s">
        <v>381</v>
      </c>
      <c r="G60" s="166">
        <v>180</v>
      </c>
    </row>
    <row r="61" spans="1:7" ht="12.9">
      <c r="A61" t="s">
        <v>206</v>
      </c>
      <c r="B61" t="s">
        <v>380</v>
      </c>
      <c r="C61" t="s">
        <v>379</v>
      </c>
      <c r="D61" t="s">
        <v>378</v>
      </c>
      <c r="E61">
        <v>66484</v>
      </c>
      <c r="F61" t="s">
        <v>377</v>
      </c>
      <c r="G61" s="166">
        <v>85</v>
      </c>
    </row>
    <row r="62" spans="1:7" ht="12.9">
      <c r="A62" t="s">
        <v>206</v>
      </c>
      <c r="B62" t="s">
        <v>376</v>
      </c>
      <c r="C62" t="s">
        <v>375</v>
      </c>
      <c r="D62" t="s">
        <v>374</v>
      </c>
      <c r="E62">
        <v>4318</v>
      </c>
      <c r="F62" t="s">
        <v>373</v>
      </c>
      <c r="G62" s="166">
        <v>100</v>
      </c>
    </row>
    <row r="63" spans="1:7" ht="12.9">
      <c r="A63" t="s">
        <v>244</v>
      </c>
      <c r="B63" t="s">
        <v>372</v>
      </c>
      <c r="C63" t="s">
        <v>371</v>
      </c>
      <c r="D63" t="s">
        <v>370</v>
      </c>
      <c r="E63">
        <v>54619</v>
      </c>
      <c r="F63" t="s">
        <v>369</v>
      </c>
      <c r="G63" s="166">
        <v>0</v>
      </c>
    </row>
    <row r="64" spans="1:7" ht="12.9">
      <c r="A64" t="s">
        <v>211</v>
      </c>
      <c r="B64" t="s">
        <v>368</v>
      </c>
      <c r="C64" t="s">
        <v>367</v>
      </c>
      <c r="D64" t="s">
        <v>366</v>
      </c>
      <c r="E64">
        <v>88690</v>
      </c>
      <c r="F64" t="s">
        <v>365</v>
      </c>
      <c r="G64" s="166">
        <v>110</v>
      </c>
    </row>
    <row r="65" spans="1:7" ht="12.9">
      <c r="A65" t="s">
        <v>211</v>
      </c>
      <c r="B65" t="s">
        <v>364</v>
      </c>
      <c r="C65" t="s">
        <v>363</v>
      </c>
      <c r="D65" t="s">
        <v>362</v>
      </c>
      <c r="E65">
        <v>58454</v>
      </c>
      <c r="F65" t="s">
        <v>361</v>
      </c>
      <c r="G65" s="166">
        <v>170</v>
      </c>
    </row>
    <row r="66" spans="1:7" ht="12.9">
      <c r="A66" t="s">
        <v>206</v>
      </c>
      <c r="B66" t="s">
        <v>360</v>
      </c>
      <c r="C66" t="s">
        <v>359</v>
      </c>
      <c r="D66" t="s">
        <v>358</v>
      </c>
      <c r="E66">
        <v>61250</v>
      </c>
      <c r="F66" t="s">
        <v>357</v>
      </c>
      <c r="G66" s="166">
        <v>210</v>
      </c>
    </row>
    <row r="67" spans="1:7" ht="12.9">
      <c r="A67" t="s">
        <v>206</v>
      </c>
      <c r="B67" t="s">
        <v>356</v>
      </c>
      <c r="C67" t="s">
        <v>355</v>
      </c>
      <c r="D67" t="s">
        <v>354</v>
      </c>
      <c r="E67">
        <v>75053</v>
      </c>
      <c r="F67" t="s">
        <v>353</v>
      </c>
    </row>
    <row r="68" spans="1:7" ht="12.9">
      <c r="A68" t="s">
        <v>211</v>
      </c>
      <c r="B68" t="s">
        <v>352</v>
      </c>
      <c r="C68" t="s">
        <v>23</v>
      </c>
      <c r="D68" t="s">
        <v>351</v>
      </c>
      <c r="E68">
        <v>86911</v>
      </c>
      <c r="F68" t="s">
        <v>350</v>
      </c>
      <c r="G68" s="166">
        <v>75</v>
      </c>
    </row>
    <row r="69" spans="1:7" ht="12.9">
      <c r="A69" t="s">
        <v>244</v>
      </c>
      <c r="B69" t="s">
        <v>349</v>
      </c>
      <c r="C69" t="s">
        <v>348</v>
      </c>
      <c r="D69" t="s">
        <v>347</v>
      </c>
      <c r="E69">
        <v>76879</v>
      </c>
      <c r="F69" t="s">
        <v>346</v>
      </c>
    </row>
    <row r="70" spans="1:7" ht="12.9">
      <c r="A70" t="s">
        <v>211</v>
      </c>
      <c r="B70" t="s">
        <v>345</v>
      </c>
      <c r="C70" t="s">
        <v>344</v>
      </c>
      <c r="D70" t="s">
        <v>343</v>
      </c>
      <c r="E70">
        <v>84553</v>
      </c>
      <c r="F70" t="s">
        <v>342</v>
      </c>
    </row>
    <row r="71" spans="1:7" ht="12.9">
      <c r="A71" t="s">
        <v>206</v>
      </c>
      <c r="B71" t="s">
        <v>341</v>
      </c>
      <c r="C71" t="s">
        <v>340</v>
      </c>
      <c r="D71" t="s">
        <v>339</v>
      </c>
      <c r="E71">
        <v>91484</v>
      </c>
      <c r="F71" t="s">
        <v>338</v>
      </c>
    </row>
    <row r="72" spans="1:7" ht="12.9">
      <c r="A72" t="s">
        <v>211</v>
      </c>
      <c r="B72" t="s">
        <v>337</v>
      </c>
      <c r="C72" t="s">
        <v>336</v>
      </c>
      <c r="D72" t="s">
        <v>335</v>
      </c>
      <c r="E72">
        <v>35236</v>
      </c>
      <c r="F72" t="s">
        <v>334</v>
      </c>
    </row>
    <row r="73" spans="1:7" ht="12.9">
      <c r="A73" t="s">
        <v>206</v>
      </c>
      <c r="B73" t="s">
        <v>333</v>
      </c>
      <c r="C73" t="s">
        <v>332</v>
      </c>
      <c r="D73" t="s">
        <v>331</v>
      </c>
      <c r="E73">
        <v>72365</v>
      </c>
      <c r="F73" t="s">
        <v>330</v>
      </c>
      <c r="G73" s="166">
        <v>165</v>
      </c>
    </row>
    <row r="74" spans="1:7" ht="12.9">
      <c r="A74" t="s">
        <v>206</v>
      </c>
      <c r="B74" t="s">
        <v>329</v>
      </c>
      <c r="C74" t="s">
        <v>328</v>
      </c>
      <c r="D74" t="s">
        <v>327</v>
      </c>
      <c r="E74">
        <v>56479</v>
      </c>
      <c r="F74" t="s">
        <v>326</v>
      </c>
      <c r="G74" s="166">
        <v>90</v>
      </c>
    </row>
    <row r="75" spans="1:7" ht="12.9">
      <c r="A75" t="s">
        <v>211</v>
      </c>
      <c r="B75" t="s">
        <v>325</v>
      </c>
      <c r="C75" t="s">
        <v>324</v>
      </c>
      <c r="D75" t="s">
        <v>323</v>
      </c>
      <c r="E75">
        <v>54611</v>
      </c>
      <c r="F75" t="s">
        <v>322</v>
      </c>
      <c r="G75" s="166">
        <v>120</v>
      </c>
    </row>
    <row r="76" spans="1:7" ht="12.9">
      <c r="A76" t="s">
        <v>211</v>
      </c>
      <c r="B76" t="s">
        <v>321</v>
      </c>
      <c r="C76" t="s">
        <v>320</v>
      </c>
      <c r="D76" t="s">
        <v>319</v>
      </c>
      <c r="E76">
        <v>91315</v>
      </c>
      <c r="F76" t="s">
        <v>318</v>
      </c>
      <c r="G76" s="166">
        <v>55</v>
      </c>
    </row>
    <row r="77" spans="1:7" ht="12.9">
      <c r="A77" t="s">
        <v>211</v>
      </c>
      <c r="B77" t="s">
        <v>317</v>
      </c>
      <c r="C77" t="s">
        <v>316</v>
      </c>
      <c r="D77" t="s">
        <v>315</v>
      </c>
      <c r="E77">
        <v>49448</v>
      </c>
      <c r="F77" t="s">
        <v>314</v>
      </c>
      <c r="G77" s="166">
        <v>20</v>
      </c>
    </row>
    <row r="78" spans="1:7" ht="12.9">
      <c r="A78" t="s">
        <v>211</v>
      </c>
      <c r="B78" t="s">
        <v>313</v>
      </c>
      <c r="C78" t="s">
        <v>312</v>
      </c>
      <c r="D78" t="s">
        <v>311</v>
      </c>
      <c r="E78">
        <v>75045</v>
      </c>
      <c r="F78" t="s">
        <v>310</v>
      </c>
      <c r="G78" s="166">
        <v>15</v>
      </c>
    </row>
    <row r="79" spans="1:7" ht="12.9">
      <c r="A79" t="s">
        <v>211</v>
      </c>
      <c r="B79" t="s">
        <v>309</v>
      </c>
      <c r="C79" t="s">
        <v>308</v>
      </c>
      <c r="D79" t="s">
        <v>307</v>
      </c>
      <c r="E79">
        <v>85410</v>
      </c>
      <c r="F79" t="s">
        <v>306</v>
      </c>
      <c r="G79" s="166">
        <v>75</v>
      </c>
    </row>
    <row r="80" spans="1:7" ht="12.9">
      <c r="A80" t="s">
        <v>244</v>
      </c>
      <c r="B80" t="s">
        <v>305</v>
      </c>
      <c r="C80" t="s">
        <v>5</v>
      </c>
      <c r="D80" t="s">
        <v>304</v>
      </c>
      <c r="E80">
        <v>55469</v>
      </c>
      <c r="F80" t="s">
        <v>303</v>
      </c>
      <c r="G80" s="166">
        <v>30</v>
      </c>
    </row>
    <row r="81" spans="1:7" ht="12.9">
      <c r="A81" t="s">
        <v>211</v>
      </c>
      <c r="B81" t="s">
        <v>302</v>
      </c>
      <c r="C81" t="s">
        <v>301</v>
      </c>
      <c r="D81" t="s">
        <v>300</v>
      </c>
      <c r="E81">
        <v>37217</v>
      </c>
      <c r="F81" t="s">
        <v>299</v>
      </c>
      <c r="G81" s="166">
        <v>180</v>
      </c>
    </row>
    <row r="82" spans="1:7" ht="12.9">
      <c r="A82" t="s">
        <v>211</v>
      </c>
      <c r="B82" t="s">
        <v>298</v>
      </c>
      <c r="C82" t="s">
        <v>297</v>
      </c>
      <c r="D82" t="s">
        <v>296</v>
      </c>
      <c r="E82">
        <v>26937</v>
      </c>
      <c r="F82" t="s">
        <v>295</v>
      </c>
      <c r="G82" s="166">
        <v>205</v>
      </c>
    </row>
    <row r="83" spans="1:7" ht="12.9">
      <c r="A83" t="s">
        <v>206</v>
      </c>
      <c r="B83" t="s">
        <v>294</v>
      </c>
      <c r="C83" t="s">
        <v>293</v>
      </c>
      <c r="D83" t="s">
        <v>292</v>
      </c>
      <c r="E83">
        <v>49429</v>
      </c>
      <c r="F83" t="s">
        <v>291</v>
      </c>
      <c r="G83" s="166">
        <v>25</v>
      </c>
    </row>
    <row r="84" spans="1:7" ht="12.9">
      <c r="A84" t="s">
        <v>211</v>
      </c>
      <c r="B84" t="s">
        <v>38</v>
      </c>
      <c r="C84" t="s">
        <v>290</v>
      </c>
      <c r="D84" t="s">
        <v>289</v>
      </c>
      <c r="E84">
        <v>48565</v>
      </c>
      <c r="F84" t="s">
        <v>288</v>
      </c>
      <c r="G84" s="166">
        <v>130</v>
      </c>
    </row>
    <row r="85" spans="1:7" ht="12.9">
      <c r="A85" t="s">
        <v>206</v>
      </c>
      <c r="B85" t="s">
        <v>287</v>
      </c>
      <c r="C85" t="s">
        <v>286</v>
      </c>
      <c r="D85" t="s">
        <v>285</v>
      </c>
      <c r="E85">
        <v>54595</v>
      </c>
      <c r="F85" t="s">
        <v>284</v>
      </c>
      <c r="G85" s="166">
        <v>175</v>
      </c>
    </row>
    <row r="86" spans="1:7" ht="12.9">
      <c r="A86" t="s">
        <v>206</v>
      </c>
      <c r="B86" t="s">
        <v>283</v>
      </c>
      <c r="C86" t="s">
        <v>282</v>
      </c>
      <c r="D86" t="s">
        <v>281</v>
      </c>
      <c r="E86">
        <v>21683</v>
      </c>
      <c r="F86" t="s">
        <v>280</v>
      </c>
      <c r="G86" s="166">
        <v>10</v>
      </c>
    </row>
    <row r="87" spans="1:7" ht="12.9">
      <c r="A87" t="s">
        <v>211</v>
      </c>
      <c r="B87" t="s">
        <v>279</v>
      </c>
      <c r="C87" t="s">
        <v>278</v>
      </c>
      <c r="D87" t="s">
        <v>277</v>
      </c>
      <c r="E87">
        <v>27211</v>
      </c>
      <c r="F87" t="s">
        <v>276</v>
      </c>
      <c r="G87" s="166">
        <v>35</v>
      </c>
    </row>
    <row r="88" spans="1:7" ht="12.9">
      <c r="A88" t="s">
        <v>211</v>
      </c>
      <c r="B88" t="s">
        <v>275</v>
      </c>
      <c r="C88" t="s">
        <v>274</v>
      </c>
      <c r="D88" t="s">
        <v>273</v>
      </c>
      <c r="E88">
        <v>49424</v>
      </c>
      <c r="F88" t="s">
        <v>272</v>
      </c>
      <c r="G88" s="166">
        <v>245</v>
      </c>
    </row>
    <row r="89" spans="1:7" ht="12.9">
      <c r="A89" t="s">
        <v>211</v>
      </c>
      <c r="B89" t="s">
        <v>271</v>
      </c>
      <c r="C89" t="s">
        <v>270</v>
      </c>
      <c r="D89" t="s">
        <v>269</v>
      </c>
      <c r="E89">
        <v>56338</v>
      </c>
      <c r="F89" t="s">
        <v>268</v>
      </c>
      <c r="G89" s="166">
        <v>105</v>
      </c>
    </row>
    <row r="90" spans="1:7" ht="12.9">
      <c r="A90" t="s">
        <v>206</v>
      </c>
      <c r="B90" t="s">
        <v>267</v>
      </c>
      <c r="C90" t="s">
        <v>266</v>
      </c>
      <c r="D90" t="s">
        <v>265</v>
      </c>
      <c r="E90">
        <v>54314</v>
      </c>
      <c r="F90" t="s">
        <v>264</v>
      </c>
      <c r="G90" s="166">
        <v>225</v>
      </c>
    </row>
    <row r="91" spans="1:7" ht="12.9">
      <c r="A91" t="s">
        <v>206</v>
      </c>
      <c r="B91" t="s">
        <v>263</v>
      </c>
      <c r="C91" t="s">
        <v>262</v>
      </c>
      <c r="D91" t="s">
        <v>261</v>
      </c>
      <c r="E91">
        <v>9306</v>
      </c>
      <c r="F91" t="s">
        <v>260</v>
      </c>
      <c r="G91" s="166">
        <v>185</v>
      </c>
    </row>
    <row r="92" spans="1:7" ht="12.9">
      <c r="A92" t="s">
        <v>206</v>
      </c>
      <c r="B92" t="s">
        <v>99</v>
      </c>
      <c r="C92" t="s">
        <v>602</v>
      </c>
      <c r="D92" t="s">
        <v>258</v>
      </c>
      <c r="E92">
        <v>63868</v>
      </c>
      <c r="F92" t="s">
        <v>257</v>
      </c>
      <c r="G92" s="166">
        <v>215</v>
      </c>
    </row>
    <row r="93" spans="1:7" ht="12.9">
      <c r="A93" t="s">
        <v>206</v>
      </c>
      <c r="B93" t="s">
        <v>256</v>
      </c>
      <c r="C93" t="s">
        <v>255</v>
      </c>
      <c r="D93" t="s">
        <v>254</v>
      </c>
      <c r="E93">
        <v>54298</v>
      </c>
      <c r="F93" t="s">
        <v>253</v>
      </c>
      <c r="G93" s="166">
        <v>70</v>
      </c>
    </row>
    <row r="94" spans="1:7" ht="12.9">
      <c r="A94" t="s">
        <v>211</v>
      </c>
      <c r="B94" t="s">
        <v>252</v>
      </c>
      <c r="C94" t="s">
        <v>251</v>
      </c>
      <c r="D94" t="s">
        <v>250</v>
      </c>
      <c r="E94">
        <v>54295</v>
      </c>
      <c r="F94" t="s">
        <v>249</v>
      </c>
      <c r="G94" s="166">
        <v>35</v>
      </c>
    </row>
    <row r="95" spans="1:7" ht="12.9">
      <c r="A95" t="s">
        <v>206</v>
      </c>
      <c r="B95" t="s">
        <v>248</v>
      </c>
      <c r="C95" t="s">
        <v>247</v>
      </c>
      <c r="D95" t="s">
        <v>246</v>
      </c>
      <c r="E95">
        <v>75387</v>
      </c>
      <c r="F95" t="s">
        <v>245</v>
      </c>
      <c r="G95" s="166">
        <v>55</v>
      </c>
    </row>
    <row r="96" spans="1:7" ht="12.9">
      <c r="A96" t="s">
        <v>244</v>
      </c>
      <c r="B96" t="s">
        <v>243</v>
      </c>
      <c r="C96" t="s">
        <v>242</v>
      </c>
      <c r="D96" t="s">
        <v>241</v>
      </c>
      <c r="E96">
        <v>54411</v>
      </c>
      <c r="F96" t="s">
        <v>240</v>
      </c>
      <c r="G96" s="166">
        <v>95</v>
      </c>
    </row>
    <row r="97" spans="1:8" ht="12.9">
      <c r="A97" t="s">
        <v>211</v>
      </c>
      <c r="B97" t="s">
        <v>239</v>
      </c>
      <c r="C97" t="s">
        <v>238</v>
      </c>
      <c r="D97" t="s">
        <v>237</v>
      </c>
      <c r="E97">
        <v>59192</v>
      </c>
      <c r="F97" t="s">
        <v>236</v>
      </c>
      <c r="G97" s="166">
        <v>70</v>
      </c>
    </row>
    <row r="98" spans="1:8" ht="12.9">
      <c r="A98" t="s">
        <v>211</v>
      </c>
      <c r="B98" t="s">
        <v>235</v>
      </c>
      <c r="C98" t="s">
        <v>234</v>
      </c>
      <c r="D98" t="s">
        <v>233</v>
      </c>
      <c r="E98">
        <v>65195</v>
      </c>
      <c r="F98" t="s">
        <v>232</v>
      </c>
      <c r="G98" s="166">
        <v>195</v>
      </c>
    </row>
    <row r="99" spans="1:8" ht="12.9">
      <c r="A99" t="s">
        <v>206</v>
      </c>
      <c r="B99" t="s">
        <v>231</v>
      </c>
      <c r="C99" t="s">
        <v>230</v>
      </c>
      <c r="D99" t="s">
        <v>229</v>
      </c>
      <c r="E99">
        <v>55234</v>
      </c>
      <c r="F99" t="s">
        <v>228</v>
      </c>
      <c r="G99" s="166">
        <v>130</v>
      </c>
    </row>
    <row r="100" spans="1:8" ht="12.9">
      <c r="A100" t="s">
        <v>206</v>
      </c>
      <c r="B100" t="s">
        <v>227</v>
      </c>
      <c r="C100" t="s">
        <v>226</v>
      </c>
      <c r="D100" t="s">
        <v>225</v>
      </c>
      <c r="E100">
        <v>25368</v>
      </c>
      <c r="F100" t="s">
        <v>224</v>
      </c>
      <c r="G100" s="166">
        <v>185</v>
      </c>
    </row>
    <row r="101" spans="1:8" ht="12.9">
      <c r="A101" t="s">
        <v>211</v>
      </c>
      <c r="B101" t="s">
        <v>223</v>
      </c>
      <c r="C101" t="s">
        <v>222</v>
      </c>
      <c r="D101" t="s">
        <v>221</v>
      </c>
      <c r="E101">
        <v>24568</v>
      </c>
      <c r="F101" t="s">
        <v>220</v>
      </c>
      <c r="G101" s="166">
        <v>145</v>
      </c>
    </row>
    <row r="102" spans="1:8" ht="12.9">
      <c r="A102" t="s">
        <v>211</v>
      </c>
      <c r="B102" t="s">
        <v>219</v>
      </c>
      <c r="C102" t="s">
        <v>218</v>
      </c>
      <c r="D102" t="s">
        <v>217</v>
      </c>
      <c r="E102">
        <v>56761</v>
      </c>
      <c r="F102" t="s">
        <v>216</v>
      </c>
      <c r="G102" s="166">
        <v>200</v>
      </c>
    </row>
    <row r="103" spans="1:8" ht="12.9">
      <c r="A103" t="s">
        <v>206</v>
      </c>
      <c r="B103" t="s">
        <v>215</v>
      </c>
      <c r="C103" t="s">
        <v>214</v>
      </c>
      <c r="D103" t="s">
        <v>213</v>
      </c>
      <c r="E103">
        <v>19205</v>
      </c>
      <c r="F103" t="s">
        <v>212</v>
      </c>
      <c r="G103" s="166">
        <v>180</v>
      </c>
    </row>
    <row r="104" spans="1:8" ht="12.9">
      <c r="A104" t="s">
        <v>211</v>
      </c>
      <c r="B104" t="s">
        <v>210</v>
      </c>
      <c r="C104" t="s">
        <v>209</v>
      </c>
      <c r="D104" t="s">
        <v>208</v>
      </c>
      <c r="E104">
        <v>85095</v>
      </c>
      <c r="F104" t="s">
        <v>207</v>
      </c>
      <c r="G104" s="166">
        <v>105</v>
      </c>
    </row>
    <row r="105" spans="1:8" ht="12.9">
      <c r="A105" t="s">
        <v>206</v>
      </c>
      <c r="B105" t="s">
        <v>205</v>
      </c>
      <c r="C105" t="s">
        <v>602</v>
      </c>
      <c r="D105" t="s">
        <v>204</v>
      </c>
      <c r="E105">
        <v>56751</v>
      </c>
      <c r="F105" t="s">
        <v>203</v>
      </c>
      <c r="G105" s="166">
        <v>190</v>
      </c>
    </row>
    <row r="106" spans="1:8" ht="13.2" customHeight="1">
      <c r="A106" s="172"/>
      <c r="B106" s="172"/>
      <c r="C106" s="172"/>
      <c r="D106" s="172"/>
      <c r="E106" s="172"/>
      <c r="F106" s="172"/>
      <c r="G106" s="171"/>
    </row>
    <row r="107" spans="1:8" ht="12.9">
      <c r="F107" s="169" t="s">
        <v>176</v>
      </c>
      <c r="G107" s="168"/>
    </row>
    <row r="108" spans="1:8" ht="12.9">
      <c r="F108" s="169" t="s">
        <v>172</v>
      </c>
      <c r="G108" s="170"/>
    </row>
    <row r="109" spans="1:8" ht="12.9">
      <c r="F109" s="169" t="s">
        <v>173</v>
      </c>
      <c r="G109" s="168"/>
      <c r="H109" s="167"/>
    </row>
  </sheetData>
  <mergeCells count="1">
    <mergeCell ref="A1:H1"/>
  </mergeCells>
  <conditionalFormatting sqref="C49 C68">
    <cfRule type="cellIs" dxfId="39" priority="1" operator="equal">
      <formula>"Bauer"</formula>
    </cfRule>
  </conditionalFormatting>
  <conditionalFormatting sqref="G107">
    <cfRule type="cellIs" dxfId="38" priority="3" operator="equal">
      <formula>SUM(G6:G105)</formula>
    </cfRule>
  </conditionalFormatting>
  <conditionalFormatting sqref="G108">
    <cfRule type="cellIs" dxfId="37" priority="4" operator="equal">
      <formula>COUNT(G6:G105)</formula>
    </cfRule>
  </conditionalFormatting>
  <conditionalFormatting sqref="G109">
    <cfRule type="cellIs" dxfId="36" priority="2" operator="equal">
      <formula>AVERAGE(G6:G105)</formula>
    </cfRule>
  </conditionalFormatting>
  <conditionalFormatting sqref="H109">
    <cfRule type="cellIs" dxfId="35" priority="5" operator="equal">
      <formula>"Gut gemacht!"</formula>
    </cfRule>
  </conditionalFormatting>
  <pageMargins left="0.78749999999999998" right="0.78749999999999998" top="1.0249999999999999" bottom="1.0249999999999999" header="0.78749999999999998" footer="0.78749999999999998"/>
  <pageSetup paperSize="9" orientation="portrait" horizontalDpi="300" verticalDpi="300"/>
  <headerFooter>
    <oddHeader>&amp;C&amp;"Arial,Standard"&amp;A</oddHeader>
    <oddFooter>&amp;C&amp;"Arial,Standard"Seite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2788B-4EE7-461D-BF90-AC3E9CF962A9}">
  <sheetPr>
    <tabColor theme="8" tint="0.59999389629810485"/>
  </sheetPr>
  <dimension ref="A1:O109"/>
  <sheetViews>
    <sheetView zoomScaleNormal="100" workbookViewId="0">
      <pane ySplit="1" topLeftCell="A2" activePane="bottomLeft" state="frozen"/>
      <selection activeCell="C88" sqref="C88"/>
      <selection pane="bottomLeft" activeCell="P12" sqref="P12"/>
    </sheetView>
  </sheetViews>
  <sheetFormatPr baseColWidth="10" defaultColWidth="12.6640625" defaultRowHeight="12.75" customHeight="1"/>
  <cols>
    <col min="1" max="1" width="8.08203125" customWidth="1"/>
    <col min="2" max="2" width="12.33203125" customWidth="1"/>
    <col min="3" max="3" width="13.33203125" customWidth="1"/>
    <col min="4" max="4" width="29.1640625" customWidth="1"/>
    <col min="5" max="5" width="8.4140625" customWidth="1"/>
    <col min="6" max="6" width="21.08203125" customWidth="1"/>
    <col min="7" max="7" width="11.4140625" style="166" customWidth="1"/>
    <col min="8" max="8" width="9.83203125" style="150" customWidth="1"/>
    <col min="9" max="9" width="13" customWidth="1"/>
    <col min="11" max="11" width="16.08203125" hidden="1" customWidth="1"/>
    <col min="13" max="13" width="7.33203125" hidden="1" customWidth="1"/>
    <col min="14" max="14" width="6.1640625" hidden="1" customWidth="1"/>
    <col min="15" max="15" width="11.9140625" hidden="1" customWidth="1"/>
  </cols>
  <sheetData>
    <row r="1" spans="1:15" ht="42.9" customHeight="1">
      <c r="A1" s="198" t="s">
        <v>618</v>
      </c>
      <c r="B1" s="198"/>
      <c r="C1" s="198"/>
      <c r="D1" s="198"/>
      <c r="E1" s="198"/>
      <c r="F1" s="198"/>
      <c r="G1" s="198"/>
      <c r="H1" s="198"/>
    </row>
    <row r="2" spans="1:15" ht="12.9">
      <c r="M2" s="181" t="s">
        <v>597</v>
      </c>
      <c r="N2" s="181"/>
      <c r="O2" s="181"/>
    </row>
    <row r="3" spans="1:15" ht="27.55" customHeight="1">
      <c r="A3" s="161" t="s">
        <v>25</v>
      </c>
      <c r="F3" s="180" t="str">
        <f ca="1">IF(M3,"Gut gemacht!","Bitte Daten in Zeile 8 eingeben!")</f>
        <v>Bitte Daten in Zeile 8 eingeben!</v>
      </c>
      <c r="G3"/>
      <c r="M3" t="b">
        <f ca="1">AND(N3="Josef",O3="Ober")</f>
        <v>0</v>
      </c>
      <c r="N3" t="str">
        <f ca="1">INDIRECT("B8")</f>
        <v>Cordelia</v>
      </c>
      <c r="O3" t="str">
        <f ca="1">INDIRECT("c8")</f>
        <v>Ates</v>
      </c>
    </row>
    <row r="4" spans="1:15" ht="12.9"/>
    <row r="5" spans="1:15" ht="25.75">
      <c r="A5" s="163" t="s">
        <v>544</v>
      </c>
      <c r="B5" s="163" t="s">
        <v>0</v>
      </c>
      <c r="C5" s="163" t="s">
        <v>543</v>
      </c>
      <c r="D5" s="163" t="s">
        <v>76</v>
      </c>
      <c r="E5" s="163" t="s">
        <v>1</v>
      </c>
      <c r="F5" s="163" t="s">
        <v>542</v>
      </c>
      <c r="G5" s="173" t="s">
        <v>30</v>
      </c>
      <c r="H5" s="179" t="s">
        <v>31</v>
      </c>
    </row>
    <row r="6" spans="1:15" ht="12.9">
      <c r="A6" t="s">
        <v>211</v>
      </c>
      <c r="B6" t="s">
        <v>594</v>
      </c>
      <c r="C6" t="s">
        <v>593</v>
      </c>
      <c r="D6" t="s">
        <v>592</v>
      </c>
      <c r="E6">
        <v>66919</v>
      </c>
      <c r="F6" t="s">
        <v>591</v>
      </c>
      <c r="G6" s="166">
        <v>205</v>
      </c>
      <c r="H6" s="177"/>
      <c r="K6" t="e">
        <f ca="1">UPPER(_xlfn.FORMULATEXT(#REF!))=UPPER(_xlfn.FORMULATEXT(#REF!))</f>
        <v>#REF!</v>
      </c>
    </row>
    <row r="7" spans="1:15" ht="12.9">
      <c r="A7" t="s">
        <v>211</v>
      </c>
      <c r="B7" t="s">
        <v>37</v>
      </c>
      <c r="C7" t="s">
        <v>590</v>
      </c>
      <c r="D7" t="s">
        <v>589</v>
      </c>
      <c r="E7">
        <v>34225</v>
      </c>
      <c r="F7" t="s">
        <v>588</v>
      </c>
      <c r="G7" s="166">
        <v>115</v>
      </c>
      <c r="H7" s="177"/>
      <c r="K7" t="e">
        <f ca="1">UPPER(_xlfn.FORMULATEXT(#REF!))=UPPER(_xlfn.FORMULATEXT(#REF!))</f>
        <v>#REF!</v>
      </c>
    </row>
    <row r="8" spans="1:15" ht="12.9">
      <c r="A8" t="s">
        <v>211</v>
      </c>
      <c r="B8" t="s">
        <v>587</v>
      </c>
      <c r="C8" t="s">
        <v>586</v>
      </c>
      <c r="D8" t="s">
        <v>585</v>
      </c>
      <c r="E8">
        <v>72537</v>
      </c>
      <c r="F8" t="s">
        <v>584</v>
      </c>
      <c r="G8" s="166">
        <v>35</v>
      </c>
      <c r="H8" s="177"/>
      <c r="K8" t="e">
        <f ca="1">UPPER(_xlfn.FORMULATEXT(#REF!))=UPPER(_xlfn.FORMULATEXT(#REF!))</f>
        <v>#REF!</v>
      </c>
    </row>
    <row r="9" spans="1:15" ht="12.9">
      <c r="A9" t="s">
        <v>206</v>
      </c>
      <c r="B9" t="s">
        <v>583</v>
      </c>
      <c r="C9" t="s">
        <v>582</v>
      </c>
      <c r="D9" t="s">
        <v>581</v>
      </c>
      <c r="E9">
        <v>55546</v>
      </c>
      <c r="F9" t="s">
        <v>580</v>
      </c>
      <c r="G9" s="166">
        <v>155</v>
      </c>
      <c r="H9" s="177"/>
      <c r="K9" t="e">
        <f ca="1">UPPER(_xlfn.FORMULATEXT(#REF!))=UPPER(_xlfn.FORMULATEXT(#REF!))</f>
        <v>#REF!</v>
      </c>
    </row>
    <row r="10" spans="1:15" ht="12.9">
      <c r="A10" t="s">
        <v>211</v>
      </c>
      <c r="B10" t="s">
        <v>579</v>
      </c>
      <c r="C10" t="s">
        <v>578</v>
      </c>
      <c r="D10" t="s">
        <v>577</v>
      </c>
      <c r="E10">
        <v>46509</v>
      </c>
      <c r="F10" t="s">
        <v>576</v>
      </c>
      <c r="G10" s="166">
        <v>135</v>
      </c>
      <c r="H10" s="177"/>
      <c r="K10" t="e">
        <f ca="1">UPPER(_xlfn.FORMULATEXT(#REF!))=UPPER(_xlfn.FORMULATEXT(#REF!))</f>
        <v>#REF!</v>
      </c>
    </row>
    <row r="11" spans="1:15" ht="12.9">
      <c r="A11" t="s">
        <v>206</v>
      </c>
      <c r="B11" t="s">
        <v>575</v>
      </c>
      <c r="C11" t="s">
        <v>574</v>
      </c>
      <c r="D11" t="s">
        <v>573</v>
      </c>
      <c r="E11">
        <v>63071</v>
      </c>
      <c r="F11" t="s">
        <v>572</v>
      </c>
      <c r="G11" s="166">
        <v>165</v>
      </c>
      <c r="H11" s="177"/>
      <c r="K11" t="e">
        <f ca="1">UPPER(_xlfn.FORMULATEXT(#REF!))=UPPER(_xlfn.FORMULATEXT(#REF!))</f>
        <v>#REF!</v>
      </c>
    </row>
    <row r="12" spans="1:15" ht="12.9">
      <c r="A12" t="s">
        <v>244</v>
      </c>
      <c r="B12" t="s">
        <v>571</v>
      </c>
      <c r="C12" t="s">
        <v>570</v>
      </c>
      <c r="D12" t="s">
        <v>569</v>
      </c>
      <c r="E12">
        <v>54675</v>
      </c>
      <c r="F12" t="s">
        <v>568</v>
      </c>
      <c r="G12" s="166">
        <v>240</v>
      </c>
      <c r="H12" s="177"/>
      <c r="K12" t="e">
        <f ca="1">UPPER(_xlfn.FORMULATEXT(#REF!))=UPPER(_xlfn.FORMULATEXT(#REF!))</f>
        <v>#REF!</v>
      </c>
    </row>
    <row r="13" spans="1:15" ht="12.9">
      <c r="A13" t="s">
        <v>211</v>
      </c>
      <c r="B13" t="s">
        <v>567</v>
      </c>
      <c r="C13" t="s">
        <v>566</v>
      </c>
      <c r="D13" t="s">
        <v>565</v>
      </c>
      <c r="E13">
        <v>47249</v>
      </c>
      <c r="F13" t="s">
        <v>564</v>
      </c>
      <c r="G13" s="166">
        <v>195</v>
      </c>
      <c r="H13" s="177"/>
      <c r="K13" t="e">
        <f ca="1">UPPER(_xlfn.FORMULATEXT(#REF!))=UPPER(_xlfn.FORMULATEXT(#REF!))</f>
        <v>#REF!</v>
      </c>
    </row>
    <row r="14" spans="1:15" ht="12.9">
      <c r="A14" t="s">
        <v>206</v>
      </c>
      <c r="B14" t="s">
        <v>563</v>
      </c>
      <c r="C14" t="s">
        <v>562</v>
      </c>
      <c r="D14" t="s">
        <v>561</v>
      </c>
      <c r="E14">
        <v>67744</v>
      </c>
      <c r="F14" t="s">
        <v>560</v>
      </c>
      <c r="G14" s="166">
        <v>35</v>
      </c>
      <c r="H14" s="177"/>
      <c r="K14" t="e">
        <f ca="1">UPPER(_xlfn.FORMULATEXT(#REF!))=UPPER(_xlfn.FORMULATEXT(#REF!))</f>
        <v>#REF!</v>
      </c>
    </row>
    <row r="15" spans="1:15" ht="12.9">
      <c r="A15" t="s">
        <v>211</v>
      </c>
      <c r="B15" t="s">
        <v>559</v>
      </c>
      <c r="C15" t="s">
        <v>558</v>
      </c>
      <c r="D15" t="s">
        <v>557</v>
      </c>
      <c r="E15">
        <v>29693</v>
      </c>
      <c r="F15" t="s">
        <v>556</v>
      </c>
      <c r="G15" s="166">
        <v>75</v>
      </c>
      <c r="H15" s="177"/>
      <c r="K15" t="e">
        <f ca="1">UPPER(_xlfn.FORMULATEXT(#REF!))=UPPER(_xlfn.FORMULATEXT(#REF!))</f>
        <v>#REF!</v>
      </c>
    </row>
    <row r="16" spans="1:15" ht="12.9">
      <c r="A16" t="s">
        <v>211</v>
      </c>
      <c r="B16" t="s">
        <v>443</v>
      </c>
      <c r="C16" t="s">
        <v>555</v>
      </c>
      <c r="D16" t="s">
        <v>554</v>
      </c>
      <c r="E16">
        <v>42477</v>
      </c>
      <c r="F16" t="s">
        <v>553</v>
      </c>
      <c r="G16" s="166">
        <v>135</v>
      </c>
      <c r="H16" s="177"/>
      <c r="K16" t="e">
        <f ca="1">UPPER(_xlfn.FORMULATEXT(#REF!))=UPPER(_xlfn.FORMULATEXT(#REF!))</f>
        <v>#REF!</v>
      </c>
    </row>
    <row r="17" spans="1:11" ht="12.9">
      <c r="A17" t="s">
        <v>244</v>
      </c>
      <c r="B17" t="s">
        <v>479</v>
      </c>
      <c r="C17" t="s">
        <v>552</v>
      </c>
      <c r="D17" t="s">
        <v>551</v>
      </c>
      <c r="E17">
        <v>87787</v>
      </c>
      <c r="F17" t="s">
        <v>550</v>
      </c>
      <c r="G17" s="166">
        <v>70</v>
      </c>
      <c r="H17" s="177"/>
      <c r="K17" t="e">
        <f ca="1">UPPER(_xlfn.FORMULATEXT(#REF!))=UPPER(_xlfn.FORMULATEXT(#REF!))</f>
        <v>#REF!</v>
      </c>
    </row>
    <row r="18" spans="1:11" ht="12.9">
      <c r="A18" t="s">
        <v>206</v>
      </c>
      <c r="B18" t="s">
        <v>549</v>
      </c>
      <c r="C18" t="s">
        <v>548</v>
      </c>
      <c r="D18" t="s">
        <v>547</v>
      </c>
      <c r="E18">
        <v>71336</v>
      </c>
      <c r="F18" t="s">
        <v>546</v>
      </c>
      <c r="G18" s="166">
        <v>65</v>
      </c>
      <c r="H18" s="177"/>
      <c r="K18" t="e">
        <f ca="1">UPPER(_xlfn.FORMULATEXT(#REF!))=UPPER(_xlfn.FORMULATEXT(#REF!))</f>
        <v>#REF!</v>
      </c>
    </row>
    <row r="19" spans="1:11" ht="12.9">
      <c r="A19" t="s">
        <v>211</v>
      </c>
      <c r="B19" t="s">
        <v>541</v>
      </c>
      <c r="C19" t="s">
        <v>540</v>
      </c>
      <c r="D19" t="s">
        <v>539</v>
      </c>
      <c r="E19">
        <v>74385</v>
      </c>
      <c r="F19" t="s">
        <v>538</v>
      </c>
      <c r="G19" s="166">
        <v>135</v>
      </c>
      <c r="H19" s="177"/>
      <c r="K19" t="e">
        <f ca="1">UPPER(_xlfn.FORMULATEXT(#REF!))=UPPER(_xlfn.FORMULATEXT(#REF!))</f>
        <v>#REF!</v>
      </c>
    </row>
    <row r="20" spans="1:11" ht="12.9">
      <c r="A20" t="s">
        <v>211</v>
      </c>
      <c r="B20" t="s">
        <v>537</v>
      </c>
      <c r="C20" t="s">
        <v>536</v>
      </c>
      <c r="D20" t="s">
        <v>535</v>
      </c>
      <c r="E20">
        <v>86519</v>
      </c>
      <c r="F20" t="s">
        <v>534</v>
      </c>
      <c r="G20" s="166">
        <v>100</v>
      </c>
      <c r="H20" s="177"/>
      <c r="K20" t="e">
        <f ca="1">UPPER(_xlfn.FORMULATEXT(#REF!))=UPPER(_xlfn.FORMULATEXT(#REF!))</f>
        <v>#REF!</v>
      </c>
    </row>
    <row r="21" spans="1:11" ht="12.9">
      <c r="A21" t="s">
        <v>206</v>
      </c>
      <c r="B21" t="s">
        <v>533</v>
      </c>
      <c r="C21" t="s">
        <v>532</v>
      </c>
      <c r="D21" t="s">
        <v>531</v>
      </c>
      <c r="E21">
        <v>56291</v>
      </c>
      <c r="F21" t="s">
        <v>530</v>
      </c>
      <c r="H21" s="177"/>
      <c r="K21" t="e">
        <f ca="1">UPPER(_xlfn.FORMULATEXT(#REF!))=UPPER(_xlfn.FORMULATEXT(#REF!))</f>
        <v>#REF!</v>
      </c>
    </row>
    <row r="22" spans="1:11" ht="12.9">
      <c r="A22" t="s">
        <v>244</v>
      </c>
      <c r="B22" t="s">
        <v>529</v>
      </c>
      <c r="C22" t="s">
        <v>528</v>
      </c>
      <c r="D22" t="s">
        <v>527</v>
      </c>
      <c r="E22">
        <v>66996</v>
      </c>
      <c r="F22" t="s">
        <v>526</v>
      </c>
      <c r="G22" s="166">
        <v>50</v>
      </c>
      <c r="H22" s="177"/>
      <c r="K22" t="e">
        <f ca="1">UPPER(_xlfn.FORMULATEXT(#REF!))=UPPER(_xlfn.FORMULATEXT(#REF!))</f>
        <v>#REF!</v>
      </c>
    </row>
    <row r="23" spans="1:11" ht="12.9">
      <c r="A23" t="s">
        <v>244</v>
      </c>
      <c r="B23" t="s">
        <v>525</v>
      </c>
      <c r="C23" t="s">
        <v>524</v>
      </c>
      <c r="D23" t="s">
        <v>523</v>
      </c>
      <c r="E23">
        <v>1920</v>
      </c>
      <c r="F23" t="s">
        <v>522</v>
      </c>
      <c r="G23" s="166">
        <v>75</v>
      </c>
      <c r="H23" s="177"/>
      <c r="K23" t="e">
        <f ca="1">UPPER(_xlfn.FORMULATEXT(#REF!))=UPPER(_xlfn.FORMULATEXT(#REF!))</f>
        <v>#REF!</v>
      </c>
    </row>
    <row r="24" spans="1:11" ht="12.9">
      <c r="A24" t="s">
        <v>206</v>
      </c>
      <c r="B24" t="s">
        <v>521</v>
      </c>
      <c r="C24" t="s">
        <v>520</v>
      </c>
      <c r="D24" t="s">
        <v>519</v>
      </c>
      <c r="E24">
        <v>16348</v>
      </c>
      <c r="F24" t="s">
        <v>518</v>
      </c>
      <c r="G24" s="166">
        <v>195</v>
      </c>
      <c r="H24" s="177"/>
      <c r="K24" t="e">
        <f ca="1">UPPER(_xlfn.FORMULATEXT(#REF!))=UPPER(_xlfn.FORMULATEXT(#REF!))</f>
        <v>#REF!</v>
      </c>
    </row>
    <row r="25" spans="1:11" ht="12.9">
      <c r="A25" t="s">
        <v>211</v>
      </c>
      <c r="B25" t="s">
        <v>517</v>
      </c>
      <c r="C25" t="s">
        <v>516</v>
      </c>
      <c r="D25" t="s">
        <v>515</v>
      </c>
      <c r="E25">
        <v>37181</v>
      </c>
      <c r="F25" t="s">
        <v>514</v>
      </c>
      <c r="G25" s="166">
        <v>100</v>
      </c>
      <c r="H25" s="177"/>
      <c r="K25" t="e">
        <f ca="1">UPPER(_xlfn.FORMULATEXT(#REF!))=UPPER(_xlfn.FORMULATEXT(#REF!))</f>
        <v>#REF!</v>
      </c>
    </row>
    <row r="26" spans="1:11" ht="12.9">
      <c r="A26" t="s">
        <v>211</v>
      </c>
      <c r="B26" t="s">
        <v>513</v>
      </c>
      <c r="C26" t="s">
        <v>512</v>
      </c>
      <c r="D26" t="s">
        <v>511</v>
      </c>
      <c r="E26">
        <v>56769</v>
      </c>
      <c r="F26" t="s">
        <v>510</v>
      </c>
      <c r="H26" s="177"/>
      <c r="K26" t="e">
        <f ca="1">UPPER(_xlfn.FORMULATEXT(#REF!))=UPPER(_xlfn.FORMULATEXT(#REF!))</f>
        <v>#REF!</v>
      </c>
    </row>
    <row r="27" spans="1:11" ht="12.9">
      <c r="A27" t="s">
        <v>206</v>
      </c>
      <c r="B27" t="s">
        <v>509</v>
      </c>
      <c r="C27" t="s">
        <v>508</v>
      </c>
      <c r="D27" t="s">
        <v>507</v>
      </c>
      <c r="E27">
        <v>31185</v>
      </c>
      <c r="F27" t="s">
        <v>506</v>
      </c>
      <c r="G27" s="166">
        <v>160</v>
      </c>
      <c r="H27" s="177"/>
      <c r="K27" t="e">
        <f ca="1">UPPER(_xlfn.FORMULATEXT(#REF!))=UPPER(_xlfn.FORMULATEXT(#REF!))</f>
        <v>#REF!</v>
      </c>
    </row>
    <row r="28" spans="1:11" ht="12.9">
      <c r="A28" t="s">
        <v>206</v>
      </c>
      <c r="B28" t="s">
        <v>505</v>
      </c>
      <c r="C28" t="s">
        <v>504</v>
      </c>
      <c r="D28" t="s">
        <v>503</v>
      </c>
      <c r="E28">
        <v>56377</v>
      </c>
      <c r="F28" t="s">
        <v>502</v>
      </c>
      <c r="G28" s="166">
        <v>190</v>
      </c>
      <c r="H28" s="177"/>
      <c r="K28" t="e">
        <f ca="1">UPPER(_xlfn.FORMULATEXT(#REF!))=UPPER(_xlfn.FORMULATEXT(#REF!))</f>
        <v>#REF!</v>
      </c>
    </row>
    <row r="29" spans="1:11" ht="12.9">
      <c r="A29" t="s">
        <v>206</v>
      </c>
      <c r="B29" t="s">
        <v>501</v>
      </c>
      <c r="C29" t="s">
        <v>500</v>
      </c>
      <c r="D29" t="s">
        <v>499</v>
      </c>
      <c r="E29">
        <v>54668</v>
      </c>
      <c r="F29" t="s">
        <v>498</v>
      </c>
      <c r="G29" s="166">
        <v>30</v>
      </c>
      <c r="H29" s="177"/>
      <c r="K29" t="e">
        <f ca="1">UPPER(_xlfn.FORMULATEXT(#REF!))=UPPER(_xlfn.FORMULATEXT(#REF!))</f>
        <v>#REF!</v>
      </c>
    </row>
    <row r="30" spans="1:11" ht="12.9">
      <c r="A30" t="s">
        <v>206</v>
      </c>
      <c r="B30" t="s">
        <v>29</v>
      </c>
      <c r="C30" t="s">
        <v>497</v>
      </c>
      <c r="D30" t="s">
        <v>496</v>
      </c>
      <c r="E30">
        <v>27308</v>
      </c>
      <c r="F30" t="s">
        <v>495</v>
      </c>
      <c r="G30" s="166">
        <v>55</v>
      </c>
      <c r="H30" s="177"/>
      <c r="K30" t="e">
        <f ca="1">UPPER(_xlfn.FORMULATEXT(#REF!))=UPPER(_xlfn.FORMULATEXT(#REF!))</f>
        <v>#REF!</v>
      </c>
    </row>
    <row r="31" spans="1:11" ht="12.9">
      <c r="A31" t="s">
        <v>206</v>
      </c>
      <c r="B31" t="s">
        <v>494</v>
      </c>
      <c r="C31" t="s">
        <v>493</v>
      </c>
      <c r="D31" t="s">
        <v>492</v>
      </c>
      <c r="E31">
        <v>27412</v>
      </c>
      <c r="F31" t="s">
        <v>491</v>
      </c>
      <c r="G31" s="166">
        <v>20</v>
      </c>
      <c r="H31" s="177"/>
      <c r="K31" t="e">
        <f ca="1">UPPER(_xlfn.FORMULATEXT(#REF!))=UPPER(_xlfn.FORMULATEXT(#REF!))</f>
        <v>#REF!</v>
      </c>
    </row>
    <row r="32" spans="1:11" ht="12.9">
      <c r="A32" t="s">
        <v>206</v>
      </c>
      <c r="B32" t="s">
        <v>81</v>
      </c>
      <c r="C32" t="s">
        <v>490</v>
      </c>
      <c r="D32" t="s">
        <v>489</v>
      </c>
      <c r="E32">
        <v>24888</v>
      </c>
      <c r="F32" t="s">
        <v>488</v>
      </c>
      <c r="G32" s="166">
        <v>90</v>
      </c>
      <c r="H32" s="177"/>
      <c r="K32" t="e">
        <f ca="1">UPPER(_xlfn.FORMULATEXT(#REF!))=UPPER(_xlfn.FORMULATEXT(#REF!))</f>
        <v>#REF!</v>
      </c>
    </row>
    <row r="33" spans="1:11" ht="12.9">
      <c r="A33" t="s">
        <v>211</v>
      </c>
      <c r="B33" t="s">
        <v>487</v>
      </c>
      <c r="C33" t="s">
        <v>486</v>
      </c>
      <c r="D33" t="s">
        <v>485</v>
      </c>
      <c r="E33">
        <v>54518</v>
      </c>
      <c r="F33" t="s">
        <v>484</v>
      </c>
      <c r="G33" s="166">
        <v>120</v>
      </c>
      <c r="H33" s="177"/>
      <c r="K33" t="e">
        <f ca="1">UPPER(_xlfn.FORMULATEXT(#REF!))=UPPER(_xlfn.FORMULATEXT(#REF!))</f>
        <v>#REF!</v>
      </c>
    </row>
    <row r="34" spans="1:11" ht="12.9">
      <c r="A34" t="s">
        <v>211</v>
      </c>
      <c r="B34" t="s">
        <v>483</v>
      </c>
      <c r="C34" t="s">
        <v>482</v>
      </c>
      <c r="D34" t="s">
        <v>481</v>
      </c>
      <c r="E34">
        <v>7924</v>
      </c>
      <c r="F34" t="s">
        <v>480</v>
      </c>
      <c r="G34" s="166">
        <v>70</v>
      </c>
      <c r="H34" s="177"/>
      <c r="K34" t="e">
        <f ca="1">UPPER(_xlfn.FORMULATEXT(#REF!))=UPPER(_xlfn.FORMULATEXT(#REF!))</f>
        <v>#REF!</v>
      </c>
    </row>
    <row r="35" spans="1:11" ht="12.9">
      <c r="A35" t="s">
        <v>211</v>
      </c>
      <c r="B35" t="s">
        <v>479</v>
      </c>
      <c r="C35" t="s">
        <v>478</v>
      </c>
      <c r="D35" t="s">
        <v>477</v>
      </c>
      <c r="E35">
        <v>25451</v>
      </c>
      <c r="F35" t="s">
        <v>476</v>
      </c>
      <c r="G35" s="166">
        <v>240</v>
      </c>
      <c r="H35" s="177"/>
      <c r="K35" t="e">
        <f ca="1">UPPER(_xlfn.FORMULATEXT(#REF!))=UPPER(_xlfn.FORMULATEXT(#REF!))</f>
        <v>#REF!</v>
      </c>
    </row>
    <row r="36" spans="1:11" ht="12.9">
      <c r="A36" t="s">
        <v>206</v>
      </c>
      <c r="B36" t="s">
        <v>475</v>
      </c>
      <c r="C36" t="s">
        <v>474</v>
      </c>
      <c r="D36" t="s">
        <v>473</v>
      </c>
      <c r="E36">
        <v>67591</v>
      </c>
      <c r="F36" t="s">
        <v>472</v>
      </c>
      <c r="G36" s="166">
        <v>90</v>
      </c>
      <c r="H36" s="177"/>
      <c r="K36" t="e">
        <f ca="1">UPPER(_xlfn.FORMULATEXT(#REF!))=UPPER(_xlfn.FORMULATEXT(#REF!))</f>
        <v>#REF!</v>
      </c>
    </row>
    <row r="37" spans="1:11" ht="12.9">
      <c r="A37" t="s">
        <v>206</v>
      </c>
      <c r="B37" t="s">
        <v>471</v>
      </c>
      <c r="C37" t="s">
        <v>470</v>
      </c>
      <c r="D37" t="s">
        <v>469</v>
      </c>
      <c r="E37">
        <v>24805</v>
      </c>
      <c r="F37" t="s">
        <v>468</v>
      </c>
      <c r="G37" s="166">
        <v>245</v>
      </c>
      <c r="H37" s="177"/>
      <c r="K37" t="e">
        <f ca="1">UPPER(_xlfn.FORMULATEXT(#REF!))=UPPER(_xlfn.FORMULATEXT(#REF!))</f>
        <v>#REF!</v>
      </c>
    </row>
    <row r="38" spans="1:11" ht="12.9">
      <c r="A38" t="s">
        <v>211</v>
      </c>
      <c r="B38" t="s">
        <v>467</v>
      </c>
      <c r="C38" t="s">
        <v>466</v>
      </c>
      <c r="D38" t="s">
        <v>465</v>
      </c>
      <c r="E38">
        <v>57635</v>
      </c>
      <c r="F38" t="s">
        <v>464</v>
      </c>
      <c r="G38" s="166">
        <v>30</v>
      </c>
      <c r="H38" s="177"/>
      <c r="K38" t="e">
        <f ca="1">UPPER(_xlfn.FORMULATEXT(#REF!))=UPPER(_xlfn.FORMULATEXT(#REF!))</f>
        <v>#REF!</v>
      </c>
    </row>
    <row r="39" spans="1:11" ht="12.9">
      <c r="A39" t="s">
        <v>211</v>
      </c>
      <c r="B39" t="s">
        <v>463</v>
      </c>
      <c r="C39" t="s">
        <v>462</v>
      </c>
      <c r="D39" t="s">
        <v>461</v>
      </c>
      <c r="E39">
        <v>35581</v>
      </c>
      <c r="F39" t="s">
        <v>460</v>
      </c>
      <c r="G39" s="166">
        <v>170</v>
      </c>
      <c r="H39" s="177"/>
      <c r="K39" t="e">
        <f ca="1">UPPER(_xlfn.FORMULATEXT(#REF!))=UPPER(_xlfn.FORMULATEXT(#REF!))</f>
        <v>#REF!</v>
      </c>
    </row>
    <row r="40" spans="1:11" ht="12.9">
      <c r="A40" t="s">
        <v>211</v>
      </c>
      <c r="B40" t="s">
        <v>459</v>
      </c>
      <c r="C40" t="s">
        <v>458</v>
      </c>
      <c r="D40" t="s">
        <v>457</v>
      </c>
      <c r="E40">
        <v>38312</v>
      </c>
      <c r="F40" t="s">
        <v>456</v>
      </c>
      <c r="G40" s="166">
        <v>20</v>
      </c>
      <c r="H40" s="177"/>
      <c r="K40" t="e">
        <f ca="1">UPPER(_xlfn.FORMULATEXT(#REF!))=UPPER(_xlfn.FORMULATEXT(#REF!))</f>
        <v>#REF!</v>
      </c>
    </row>
    <row r="41" spans="1:11" ht="12.9">
      <c r="A41" t="s">
        <v>211</v>
      </c>
      <c r="B41" t="s">
        <v>455</v>
      </c>
      <c r="C41" t="s">
        <v>454</v>
      </c>
      <c r="D41" t="s">
        <v>453</v>
      </c>
      <c r="E41">
        <v>27321</v>
      </c>
      <c r="F41" t="s">
        <v>452</v>
      </c>
      <c r="G41" s="166">
        <v>140</v>
      </c>
      <c r="H41" s="177"/>
      <c r="K41" t="e">
        <f ca="1">UPPER(_xlfn.FORMULATEXT(#REF!))=UPPER(_xlfn.FORMULATEXT(#REF!))</f>
        <v>#REF!</v>
      </c>
    </row>
    <row r="42" spans="1:11" ht="12.9">
      <c r="A42" t="s">
        <v>206</v>
      </c>
      <c r="B42" t="s">
        <v>451</v>
      </c>
      <c r="C42" t="s">
        <v>450</v>
      </c>
      <c r="D42" t="s">
        <v>449</v>
      </c>
      <c r="E42">
        <v>76835</v>
      </c>
      <c r="F42" t="s">
        <v>448</v>
      </c>
      <c r="G42" s="166">
        <v>25</v>
      </c>
      <c r="H42" s="177"/>
      <c r="K42" t="e">
        <f ca="1">UPPER(_xlfn.FORMULATEXT(#REF!))=UPPER(_xlfn.FORMULATEXT(#REF!))</f>
        <v>#REF!</v>
      </c>
    </row>
    <row r="43" spans="1:11" ht="12.9">
      <c r="A43" t="s">
        <v>211</v>
      </c>
      <c r="B43" t="s">
        <v>447</v>
      </c>
      <c r="C43" t="s">
        <v>446</v>
      </c>
      <c r="D43" t="s">
        <v>445</v>
      </c>
      <c r="E43">
        <v>54340</v>
      </c>
      <c r="F43" t="s">
        <v>444</v>
      </c>
      <c r="G43" s="166">
        <v>140</v>
      </c>
      <c r="H43" s="177"/>
      <c r="K43" t="e">
        <f ca="1">UPPER(_xlfn.FORMULATEXT(#REF!))=UPPER(_xlfn.FORMULATEXT(#REF!))</f>
        <v>#REF!</v>
      </c>
    </row>
    <row r="44" spans="1:11" ht="12.9">
      <c r="A44" t="s">
        <v>211</v>
      </c>
      <c r="B44" t="s">
        <v>443</v>
      </c>
      <c r="C44" t="s">
        <v>442</v>
      </c>
      <c r="D44" t="s">
        <v>441</v>
      </c>
      <c r="E44">
        <v>76848</v>
      </c>
      <c r="F44" t="s">
        <v>440</v>
      </c>
      <c r="G44" s="166">
        <v>180</v>
      </c>
      <c r="H44" s="177"/>
      <c r="K44" t="e">
        <f ca="1">UPPER(_xlfn.FORMULATEXT(#REF!))=UPPER(_xlfn.FORMULATEXT(#REF!))</f>
        <v>#REF!</v>
      </c>
    </row>
    <row r="45" spans="1:11" ht="12.9">
      <c r="A45" t="s">
        <v>211</v>
      </c>
      <c r="B45" t="s">
        <v>439</v>
      </c>
      <c r="C45" t="s">
        <v>438</v>
      </c>
      <c r="D45" t="s">
        <v>437</v>
      </c>
      <c r="E45">
        <v>93080</v>
      </c>
      <c r="F45" t="s">
        <v>436</v>
      </c>
      <c r="G45" s="166">
        <v>105</v>
      </c>
      <c r="H45" s="177"/>
      <c r="K45" t="e">
        <f ca="1">UPPER(_xlfn.FORMULATEXT(#REF!))=UPPER(_xlfn.FORMULATEXT(#REF!))</f>
        <v>#REF!</v>
      </c>
    </row>
    <row r="46" spans="1:11" ht="12.9">
      <c r="A46" t="s">
        <v>206</v>
      </c>
      <c r="B46" t="s">
        <v>435</v>
      </c>
      <c r="C46" t="s">
        <v>434</v>
      </c>
      <c r="D46" t="s">
        <v>433</v>
      </c>
      <c r="E46">
        <v>23909</v>
      </c>
      <c r="F46" t="s">
        <v>432</v>
      </c>
      <c r="G46" s="166">
        <v>170</v>
      </c>
      <c r="H46" s="177"/>
      <c r="K46" t="e">
        <f ca="1">UPPER(_xlfn.FORMULATEXT(#REF!))=UPPER(_xlfn.FORMULATEXT(#REF!))</f>
        <v>#REF!</v>
      </c>
    </row>
    <row r="47" spans="1:11" ht="12.9">
      <c r="A47" t="s">
        <v>206</v>
      </c>
      <c r="B47" t="s">
        <v>431</v>
      </c>
      <c r="C47" t="s">
        <v>430</v>
      </c>
      <c r="D47" t="s">
        <v>429</v>
      </c>
      <c r="E47">
        <v>37296</v>
      </c>
      <c r="F47" t="s">
        <v>428</v>
      </c>
      <c r="G47" s="166">
        <v>35</v>
      </c>
      <c r="H47" s="177"/>
      <c r="K47" t="e">
        <f ca="1">UPPER(_xlfn.FORMULATEXT(#REF!))=UPPER(_xlfn.FORMULATEXT(#REF!))</f>
        <v>#REF!</v>
      </c>
    </row>
    <row r="48" spans="1:11" ht="12.9">
      <c r="A48" t="s">
        <v>206</v>
      </c>
      <c r="B48" t="s">
        <v>427</v>
      </c>
      <c r="C48" t="s">
        <v>426</v>
      </c>
      <c r="D48" t="s">
        <v>425</v>
      </c>
      <c r="E48">
        <v>27412</v>
      </c>
      <c r="F48" t="s">
        <v>424</v>
      </c>
      <c r="G48" s="166">
        <v>150</v>
      </c>
      <c r="H48" s="177"/>
      <c r="K48" t="e">
        <f ca="1">UPPER(_xlfn.FORMULATEXT(#REF!))=UPPER(_xlfn.FORMULATEXT(#REF!))</f>
        <v>#REF!</v>
      </c>
    </row>
    <row r="49" spans="1:11" ht="12.9">
      <c r="A49" t="s">
        <v>206</v>
      </c>
      <c r="B49" t="s">
        <v>423</v>
      </c>
      <c r="C49" t="s">
        <v>23</v>
      </c>
      <c r="D49" t="s">
        <v>351</v>
      </c>
      <c r="E49">
        <v>86911</v>
      </c>
      <c r="F49" t="s">
        <v>350</v>
      </c>
      <c r="H49" s="177"/>
      <c r="K49" t="e">
        <f ca="1">UPPER(_xlfn.FORMULATEXT(#REF!))=UPPER(_xlfn.FORMULATEXT(#REF!))</f>
        <v>#REF!</v>
      </c>
    </row>
    <row r="50" spans="1:11" ht="12.9">
      <c r="A50" t="s">
        <v>206</v>
      </c>
      <c r="B50" t="s">
        <v>422</v>
      </c>
      <c r="C50" t="s">
        <v>421</v>
      </c>
      <c r="D50" t="s">
        <v>420</v>
      </c>
      <c r="E50">
        <v>90518</v>
      </c>
      <c r="F50" t="s">
        <v>419</v>
      </c>
      <c r="G50" s="166">
        <v>15</v>
      </c>
      <c r="H50" s="177"/>
      <c r="K50" t="e">
        <f ca="1">UPPER(_xlfn.FORMULATEXT(#REF!))=UPPER(_xlfn.FORMULATEXT(#REF!))</f>
        <v>#REF!</v>
      </c>
    </row>
    <row r="51" spans="1:11" ht="12.9">
      <c r="A51" t="s">
        <v>206</v>
      </c>
      <c r="B51" t="s">
        <v>418</v>
      </c>
      <c r="C51" t="s">
        <v>417</v>
      </c>
      <c r="D51" t="s">
        <v>416</v>
      </c>
      <c r="E51">
        <v>38102</v>
      </c>
      <c r="F51" t="s">
        <v>415</v>
      </c>
      <c r="G51" s="166">
        <v>160</v>
      </c>
      <c r="H51" s="177"/>
      <c r="K51" t="e">
        <f ca="1">UPPER(_xlfn.FORMULATEXT(#REF!))=UPPER(_xlfn.FORMULATEXT(#REF!))</f>
        <v>#REF!</v>
      </c>
    </row>
    <row r="52" spans="1:11" ht="12.9">
      <c r="A52" t="s">
        <v>206</v>
      </c>
      <c r="B52" t="s">
        <v>414</v>
      </c>
      <c r="C52" t="s">
        <v>7</v>
      </c>
      <c r="D52" t="s">
        <v>413</v>
      </c>
      <c r="E52">
        <v>56428</v>
      </c>
      <c r="F52" t="s">
        <v>412</v>
      </c>
      <c r="G52" s="166">
        <v>235</v>
      </c>
      <c r="H52" s="177"/>
      <c r="K52" t="e">
        <f ca="1">UPPER(_xlfn.FORMULATEXT(#REF!))=UPPER(_xlfn.FORMULATEXT(#REF!))</f>
        <v>#REF!</v>
      </c>
    </row>
    <row r="53" spans="1:11" ht="12.9">
      <c r="A53" t="s">
        <v>206</v>
      </c>
      <c r="B53" t="s">
        <v>411</v>
      </c>
      <c r="C53" t="s">
        <v>410</v>
      </c>
      <c r="D53" t="s">
        <v>409</v>
      </c>
      <c r="E53">
        <v>76530</v>
      </c>
      <c r="F53" t="s">
        <v>408</v>
      </c>
      <c r="G53" s="166">
        <v>115</v>
      </c>
      <c r="H53" s="177"/>
      <c r="K53" t="e">
        <f ca="1">UPPER(_xlfn.FORMULATEXT(#REF!))=UPPER(_xlfn.FORMULATEXT(#REF!))</f>
        <v>#REF!</v>
      </c>
    </row>
    <row r="54" spans="1:11" ht="12.9">
      <c r="A54" t="s">
        <v>211</v>
      </c>
      <c r="B54" t="s">
        <v>407</v>
      </c>
      <c r="C54" t="s">
        <v>406</v>
      </c>
      <c r="D54" t="s">
        <v>405</v>
      </c>
      <c r="E54">
        <v>91734</v>
      </c>
      <c r="F54" t="s">
        <v>404</v>
      </c>
      <c r="G54" s="166">
        <v>60</v>
      </c>
      <c r="H54" s="177"/>
      <c r="K54" t="e">
        <f ca="1">UPPER(_xlfn.FORMULATEXT(#REF!))=UPPER(_xlfn.FORMULATEXT(#REF!))</f>
        <v>#REF!</v>
      </c>
    </row>
    <row r="55" spans="1:11" ht="12.9">
      <c r="A55" t="s">
        <v>244</v>
      </c>
      <c r="B55" t="s">
        <v>403</v>
      </c>
      <c r="C55" t="s">
        <v>402</v>
      </c>
      <c r="D55" t="s">
        <v>401</v>
      </c>
      <c r="E55">
        <v>25572</v>
      </c>
      <c r="F55" t="s">
        <v>400</v>
      </c>
      <c r="G55" s="166">
        <v>240</v>
      </c>
      <c r="H55" s="177"/>
      <c r="K55" t="e">
        <f ca="1">UPPER(_xlfn.FORMULATEXT(#REF!))=UPPER(_xlfn.FORMULATEXT(#REF!))</f>
        <v>#REF!</v>
      </c>
    </row>
    <row r="56" spans="1:11" ht="12.9">
      <c r="A56" t="s">
        <v>211</v>
      </c>
      <c r="B56" t="s">
        <v>399</v>
      </c>
      <c r="C56" t="s">
        <v>398</v>
      </c>
      <c r="D56" t="s">
        <v>397</v>
      </c>
      <c r="E56">
        <v>66399</v>
      </c>
      <c r="F56" t="s">
        <v>396</v>
      </c>
      <c r="G56" s="166">
        <v>100</v>
      </c>
      <c r="H56" s="177"/>
      <c r="K56" t="e">
        <f ca="1">UPPER(_xlfn.FORMULATEXT(#REF!))=UPPER(_xlfn.FORMULATEXT(#REF!))</f>
        <v>#REF!</v>
      </c>
    </row>
    <row r="57" spans="1:11" ht="12.9">
      <c r="A57" t="s">
        <v>206</v>
      </c>
      <c r="B57" t="s">
        <v>395</v>
      </c>
      <c r="C57" t="s">
        <v>394</v>
      </c>
      <c r="D57" t="s">
        <v>393</v>
      </c>
      <c r="E57">
        <v>64390</v>
      </c>
      <c r="F57" t="s">
        <v>392</v>
      </c>
      <c r="G57" s="166">
        <v>80</v>
      </c>
      <c r="H57" s="177"/>
      <c r="K57" t="e">
        <f ca="1">UPPER(_xlfn.FORMULATEXT(#REF!))=UPPER(_xlfn.FORMULATEXT(#REF!))</f>
        <v>#REF!</v>
      </c>
    </row>
    <row r="58" spans="1:11" ht="12.9">
      <c r="A58" t="s">
        <v>206</v>
      </c>
      <c r="B58" t="s">
        <v>391</v>
      </c>
      <c r="C58" t="s">
        <v>390</v>
      </c>
      <c r="D58" t="s">
        <v>389</v>
      </c>
      <c r="E58">
        <v>67680</v>
      </c>
      <c r="F58" t="s">
        <v>388</v>
      </c>
      <c r="G58" s="166">
        <v>180</v>
      </c>
      <c r="H58" s="177"/>
      <c r="K58" t="e">
        <f ca="1">UPPER(_xlfn.FORMULATEXT(#REF!))=UPPER(_xlfn.FORMULATEXT(#REF!))</f>
        <v>#REF!</v>
      </c>
    </row>
    <row r="59" spans="1:11" ht="12.9">
      <c r="A59" t="s">
        <v>211</v>
      </c>
      <c r="B59" t="s">
        <v>3</v>
      </c>
      <c r="C59" t="s">
        <v>387</v>
      </c>
      <c r="D59" t="s">
        <v>386</v>
      </c>
      <c r="E59">
        <v>56414</v>
      </c>
      <c r="F59" t="s">
        <v>385</v>
      </c>
      <c r="G59" s="166">
        <v>75</v>
      </c>
      <c r="H59" s="177"/>
      <c r="K59" t="e">
        <f ca="1">UPPER(_xlfn.FORMULATEXT(#REF!))=UPPER(_xlfn.FORMULATEXT(#REF!))</f>
        <v>#REF!</v>
      </c>
    </row>
    <row r="60" spans="1:11" ht="12.9">
      <c r="A60" t="s">
        <v>211</v>
      </c>
      <c r="B60" t="s">
        <v>384</v>
      </c>
      <c r="C60" t="s">
        <v>383</v>
      </c>
      <c r="D60" t="s">
        <v>382</v>
      </c>
      <c r="E60">
        <v>74369</v>
      </c>
      <c r="F60" t="s">
        <v>381</v>
      </c>
      <c r="G60" s="166">
        <v>180</v>
      </c>
      <c r="H60" s="177"/>
      <c r="K60" t="e">
        <f ca="1">UPPER(_xlfn.FORMULATEXT(#REF!))=UPPER(_xlfn.FORMULATEXT(#REF!))</f>
        <v>#REF!</v>
      </c>
    </row>
    <row r="61" spans="1:11" ht="12.9">
      <c r="A61" t="s">
        <v>206</v>
      </c>
      <c r="B61" t="s">
        <v>380</v>
      </c>
      <c r="C61" t="s">
        <v>379</v>
      </c>
      <c r="D61" t="s">
        <v>378</v>
      </c>
      <c r="E61">
        <v>66484</v>
      </c>
      <c r="F61" t="s">
        <v>377</v>
      </c>
      <c r="G61" s="166">
        <v>85</v>
      </c>
      <c r="H61" s="177"/>
      <c r="K61" t="e">
        <f ca="1">UPPER(_xlfn.FORMULATEXT(#REF!))=UPPER(_xlfn.FORMULATEXT(#REF!))</f>
        <v>#REF!</v>
      </c>
    </row>
    <row r="62" spans="1:11" ht="12.9">
      <c r="A62" t="s">
        <v>206</v>
      </c>
      <c r="B62" t="s">
        <v>376</v>
      </c>
      <c r="C62" t="s">
        <v>375</v>
      </c>
      <c r="D62" t="s">
        <v>374</v>
      </c>
      <c r="E62">
        <v>4318</v>
      </c>
      <c r="F62" t="s">
        <v>373</v>
      </c>
      <c r="G62" s="166">
        <v>100</v>
      </c>
      <c r="H62" s="177"/>
      <c r="K62" t="e">
        <f ca="1">UPPER(_xlfn.FORMULATEXT(#REF!))=UPPER(_xlfn.FORMULATEXT(#REF!))</f>
        <v>#REF!</v>
      </c>
    </row>
    <row r="63" spans="1:11" ht="12.9">
      <c r="A63" t="s">
        <v>244</v>
      </c>
      <c r="B63" t="s">
        <v>372</v>
      </c>
      <c r="C63" t="s">
        <v>371</v>
      </c>
      <c r="D63" t="s">
        <v>370</v>
      </c>
      <c r="E63">
        <v>54619</v>
      </c>
      <c r="F63" t="s">
        <v>369</v>
      </c>
      <c r="G63" s="166">
        <v>0</v>
      </c>
      <c r="H63" s="177"/>
      <c r="K63" t="e">
        <f ca="1">UPPER(_xlfn.FORMULATEXT(#REF!))=UPPER(_xlfn.FORMULATEXT(#REF!))</f>
        <v>#REF!</v>
      </c>
    </row>
    <row r="64" spans="1:11" ht="12.9">
      <c r="A64" t="s">
        <v>211</v>
      </c>
      <c r="B64" t="s">
        <v>368</v>
      </c>
      <c r="C64" t="s">
        <v>367</v>
      </c>
      <c r="D64" t="s">
        <v>366</v>
      </c>
      <c r="E64">
        <v>88690</v>
      </c>
      <c r="F64" t="s">
        <v>365</v>
      </c>
      <c r="G64" s="166">
        <v>110</v>
      </c>
      <c r="H64" s="177"/>
      <c r="K64" t="e">
        <f ca="1">UPPER(_xlfn.FORMULATEXT(#REF!))=UPPER(_xlfn.FORMULATEXT(#REF!))</f>
        <v>#REF!</v>
      </c>
    </row>
    <row r="65" spans="1:11" ht="12.9">
      <c r="A65" t="s">
        <v>211</v>
      </c>
      <c r="B65" t="s">
        <v>364</v>
      </c>
      <c r="C65" t="s">
        <v>363</v>
      </c>
      <c r="D65" t="s">
        <v>362</v>
      </c>
      <c r="E65">
        <v>58454</v>
      </c>
      <c r="F65" t="s">
        <v>361</v>
      </c>
      <c r="G65" s="166">
        <v>170</v>
      </c>
      <c r="H65" s="177"/>
      <c r="K65" t="e">
        <f ca="1">UPPER(_xlfn.FORMULATEXT(#REF!))=UPPER(_xlfn.FORMULATEXT(#REF!))</f>
        <v>#REF!</v>
      </c>
    </row>
    <row r="66" spans="1:11" ht="12.9">
      <c r="A66" t="s">
        <v>206</v>
      </c>
      <c r="B66" t="s">
        <v>360</v>
      </c>
      <c r="C66" t="s">
        <v>359</v>
      </c>
      <c r="D66" t="s">
        <v>358</v>
      </c>
      <c r="E66">
        <v>61250</v>
      </c>
      <c r="F66" t="s">
        <v>357</v>
      </c>
      <c r="G66" s="166">
        <v>210</v>
      </c>
      <c r="H66" s="177"/>
      <c r="K66" t="e">
        <f ca="1">UPPER(_xlfn.FORMULATEXT(#REF!))=UPPER(_xlfn.FORMULATEXT(#REF!))</f>
        <v>#REF!</v>
      </c>
    </row>
    <row r="67" spans="1:11" ht="12.9">
      <c r="A67" t="s">
        <v>206</v>
      </c>
      <c r="B67" t="s">
        <v>356</v>
      </c>
      <c r="C67" t="s">
        <v>355</v>
      </c>
      <c r="D67" t="s">
        <v>354</v>
      </c>
      <c r="E67">
        <v>75053</v>
      </c>
      <c r="F67" t="s">
        <v>353</v>
      </c>
      <c r="H67" s="177"/>
      <c r="K67" t="e">
        <f ca="1">UPPER(_xlfn.FORMULATEXT(#REF!))=UPPER(_xlfn.FORMULATEXT(#REF!))</f>
        <v>#REF!</v>
      </c>
    </row>
    <row r="68" spans="1:11" ht="12.9">
      <c r="A68" t="s">
        <v>211</v>
      </c>
      <c r="B68" t="s">
        <v>352</v>
      </c>
      <c r="C68" t="s">
        <v>23</v>
      </c>
      <c r="D68" t="s">
        <v>351</v>
      </c>
      <c r="E68">
        <v>86911</v>
      </c>
      <c r="F68" t="s">
        <v>350</v>
      </c>
      <c r="G68" s="166">
        <v>75</v>
      </c>
      <c r="H68" s="177"/>
      <c r="K68" t="e">
        <f ca="1">UPPER(_xlfn.FORMULATEXT(#REF!))=UPPER(_xlfn.FORMULATEXT(#REF!))</f>
        <v>#REF!</v>
      </c>
    </row>
    <row r="69" spans="1:11" ht="12.9">
      <c r="A69" t="s">
        <v>244</v>
      </c>
      <c r="B69" t="s">
        <v>349</v>
      </c>
      <c r="C69" t="s">
        <v>348</v>
      </c>
      <c r="D69" t="s">
        <v>347</v>
      </c>
      <c r="E69">
        <v>76879</v>
      </c>
      <c r="F69" t="s">
        <v>346</v>
      </c>
      <c r="H69" s="177"/>
      <c r="K69" t="e">
        <f ca="1">UPPER(_xlfn.FORMULATEXT(#REF!))=UPPER(_xlfn.FORMULATEXT(#REF!))</f>
        <v>#REF!</v>
      </c>
    </row>
    <row r="70" spans="1:11" ht="12.9">
      <c r="A70" t="s">
        <v>211</v>
      </c>
      <c r="B70" t="s">
        <v>345</v>
      </c>
      <c r="C70" t="s">
        <v>344</v>
      </c>
      <c r="D70" t="s">
        <v>343</v>
      </c>
      <c r="E70">
        <v>84553</v>
      </c>
      <c r="F70" t="s">
        <v>342</v>
      </c>
      <c r="H70" s="177"/>
      <c r="K70" t="e">
        <f ca="1">UPPER(_xlfn.FORMULATEXT(#REF!))=UPPER(_xlfn.FORMULATEXT(#REF!))</f>
        <v>#REF!</v>
      </c>
    </row>
    <row r="71" spans="1:11" ht="12.9">
      <c r="A71" t="s">
        <v>206</v>
      </c>
      <c r="B71" t="s">
        <v>341</v>
      </c>
      <c r="C71" t="s">
        <v>340</v>
      </c>
      <c r="D71" t="s">
        <v>339</v>
      </c>
      <c r="E71">
        <v>91484</v>
      </c>
      <c r="F71" t="s">
        <v>338</v>
      </c>
      <c r="H71" s="177"/>
      <c r="K71" t="e">
        <f ca="1">UPPER(_xlfn.FORMULATEXT(#REF!))=UPPER(_xlfn.FORMULATEXT(#REF!))</f>
        <v>#REF!</v>
      </c>
    </row>
    <row r="72" spans="1:11" ht="12.9">
      <c r="A72" t="s">
        <v>211</v>
      </c>
      <c r="B72" t="s">
        <v>337</v>
      </c>
      <c r="C72" t="s">
        <v>336</v>
      </c>
      <c r="D72" t="s">
        <v>335</v>
      </c>
      <c r="E72">
        <v>35236</v>
      </c>
      <c r="F72" t="s">
        <v>334</v>
      </c>
      <c r="H72" s="177"/>
      <c r="K72" t="e">
        <f ca="1">UPPER(_xlfn.FORMULATEXT(#REF!))=UPPER(_xlfn.FORMULATEXT(#REF!))</f>
        <v>#REF!</v>
      </c>
    </row>
    <row r="73" spans="1:11" ht="12.9">
      <c r="A73" t="s">
        <v>206</v>
      </c>
      <c r="B73" t="s">
        <v>333</v>
      </c>
      <c r="C73" t="s">
        <v>332</v>
      </c>
      <c r="D73" t="s">
        <v>331</v>
      </c>
      <c r="E73">
        <v>72365</v>
      </c>
      <c r="F73" t="s">
        <v>330</v>
      </c>
      <c r="G73" s="166">
        <v>165</v>
      </c>
      <c r="H73" s="177"/>
      <c r="K73" t="e">
        <f ca="1">UPPER(_xlfn.FORMULATEXT(#REF!))=UPPER(_xlfn.FORMULATEXT(#REF!))</f>
        <v>#REF!</v>
      </c>
    </row>
    <row r="74" spans="1:11" ht="12.9">
      <c r="A74" t="s">
        <v>206</v>
      </c>
      <c r="B74" t="s">
        <v>329</v>
      </c>
      <c r="C74" t="s">
        <v>328</v>
      </c>
      <c r="D74" t="s">
        <v>327</v>
      </c>
      <c r="E74">
        <v>56479</v>
      </c>
      <c r="F74" t="s">
        <v>326</v>
      </c>
      <c r="G74" s="166">
        <v>90</v>
      </c>
      <c r="H74" s="177"/>
      <c r="K74" t="e">
        <f ca="1">UPPER(_xlfn.FORMULATEXT(#REF!))=UPPER(_xlfn.FORMULATEXT(#REF!))</f>
        <v>#REF!</v>
      </c>
    </row>
    <row r="75" spans="1:11" ht="12.9">
      <c r="A75" t="s">
        <v>211</v>
      </c>
      <c r="B75" t="s">
        <v>325</v>
      </c>
      <c r="C75" t="s">
        <v>324</v>
      </c>
      <c r="D75" t="s">
        <v>323</v>
      </c>
      <c r="E75">
        <v>54611</v>
      </c>
      <c r="F75" t="s">
        <v>322</v>
      </c>
      <c r="G75" s="166">
        <v>120</v>
      </c>
      <c r="H75" s="177"/>
      <c r="K75" t="e">
        <f ca="1">UPPER(_xlfn.FORMULATEXT(#REF!))=UPPER(_xlfn.FORMULATEXT(#REF!))</f>
        <v>#REF!</v>
      </c>
    </row>
    <row r="76" spans="1:11" ht="12.9">
      <c r="A76" t="s">
        <v>211</v>
      </c>
      <c r="B76" t="s">
        <v>321</v>
      </c>
      <c r="C76" t="s">
        <v>320</v>
      </c>
      <c r="D76" t="s">
        <v>319</v>
      </c>
      <c r="E76">
        <v>91315</v>
      </c>
      <c r="F76" t="s">
        <v>318</v>
      </c>
      <c r="G76" s="166">
        <v>55</v>
      </c>
      <c r="H76" s="177"/>
      <c r="K76" t="e">
        <f ca="1">UPPER(_xlfn.FORMULATEXT(#REF!))=UPPER(_xlfn.FORMULATEXT(#REF!))</f>
        <v>#REF!</v>
      </c>
    </row>
    <row r="77" spans="1:11" ht="12.9">
      <c r="A77" t="s">
        <v>211</v>
      </c>
      <c r="B77" t="s">
        <v>317</v>
      </c>
      <c r="C77" t="s">
        <v>316</v>
      </c>
      <c r="D77" t="s">
        <v>315</v>
      </c>
      <c r="E77">
        <v>49448</v>
      </c>
      <c r="F77" t="s">
        <v>314</v>
      </c>
      <c r="G77" s="166">
        <v>20</v>
      </c>
      <c r="H77" s="177"/>
      <c r="K77" t="e">
        <f ca="1">UPPER(_xlfn.FORMULATEXT(#REF!))=UPPER(_xlfn.FORMULATEXT(#REF!))</f>
        <v>#REF!</v>
      </c>
    </row>
    <row r="78" spans="1:11" ht="12.9">
      <c r="A78" t="s">
        <v>211</v>
      </c>
      <c r="B78" t="s">
        <v>313</v>
      </c>
      <c r="C78" t="s">
        <v>312</v>
      </c>
      <c r="D78" t="s">
        <v>311</v>
      </c>
      <c r="E78">
        <v>75045</v>
      </c>
      <c r="F78" t="s">
        <v>310</v>
      </c>
      <c r="G78" s="166">
        <v>15</v>
      </c>
      <c r="H78" s="177"/>
      <c r="K78" t="e">
        <f ca="1">UPPER(_xlfn.FORMULATEXT(#REF!))=UPPER(_xlfn.FORMULATEXT(#REF!))</f>
        <v>#REF!</v>
      </c>
    </row>
    <row r="79" spans="1:11" ht="12.9">
      <c r="A79" t="s">
        <v>211</v>
      </c>
      <c r="B79" t="s">
        <v>309</v>
      </c>
      <c r="C79" t="s">
        <v>308</v>
      </c>
      <c r="D79" t="s">
        <v>307</v>
      </c>
      <c r="E79">
        <v>85410</v>
      </c>
      <c r="F79" t="s">
        <v>306</v>
      </c>
      <c r="G79" s="166">
        <v>75</v>
      </c>
      <c r="H79" s="177"/>
      <c r="K79" t="e">
        <f ca="1">UPPER(_xlfn.FORMULATEXT(#REF!))=UPPER(_xlfn.FORMULATEXT(#REF!))</f>
        <v>#REF!</v>
      </c>
    </row>
    <row r="80" spans="1:11" ht="12.9">
      <c r="A80" t="s">
        <v>244</v>
      </c>
      <c r="B80" t="s">
        <v>305</v>
      </c>
      <c r="C80" t="s">
        <v>5</v>
      </c>
      <c r="D80" t="s">
        <v>304</v>
      </c>
      <c r="E80">
        <v>55469</v>
      </c>
      <c r="F80" t="s">
        <v>303</v>
      </c>
      <c r="G80" s="166">
        <v>30</v>
      </c>
      <c r="H80" s="177"/>
      <c r="K80" t="e">
        <f ca="1">UPPER(_xlfn.FORMULATEXT(#REF!))=UPPER(_xlfn.FORMULATEXT(#REF!))</f>
        <v>#REF!</v>
      </c>
    </row>
    <row r="81" spans="1:11" ht="12.9">
      <c r="A81" t="s">
        <v>211</v>
      </c>
      <c r="B81" t="s">
        <v>302</v>
      </c>
      <c r="C81" t="s">
        <v>301</v>
      </c>
      <c r="D81" t="s">
        <v>300</v>
      </c>
      <c r="E81">
        <v>37217</v>
      </c>
      <c r="F81" t="s">
        <v>299</v>
      </c>
      <c r="G81" s="166">
        <v>180</v>
      </c>
      <c r="H81" s="177"/>
      <c r="K81" t="e">
        <f ca="1">UPPER(_xlfn.FORMULATEXT(#REF!))=UPPER(_xlfn.FORMULATEXT(#REF!))</f>
        <v>#REF!</v>
      </c>
    </row>
    <row r="82" spans="1:11" ht="12.9">
      <c r="A82" t="s">
        <v>211</v>
      </c>
      <c r="B82" t="s">
        <v>298</v>
      </c>
      <c r="C82" t="s">
        <v>297</v>
      </c>
      <c r="D82" t="s">
        <v>296</v>
      </c>
      <c r="E82">
        <v>26937</v>
      </c>
      <c r="F82" t="s">
        <v>295</v>
      </c>
      <c r="G82" s="166">
        <v>205</v>
      </c>
      <c r="H82" s="177"/>
      <c r="K82" t="e">
        <f ca="1">UPPER(_xlfn.FORMULATEXT(#REF!))=UPPER(_xlfn.FORMULATEXT(#REF!))</f>
        <v>#REF!</v>
      </c>
    </row>
    <row r="83" spans="1:11" ht="12.9">
      <c r="A83" t="s">
        <v>206</v>
      </c>
      <c r="B83" t="s">
        <v>294</v>
      </c>
      <c r="C83" t="s">
        <v>293</v>
      </c>
      <c r="D83" t="s">
        <v>292</v>
      </c>
      <c r="E83">
        <v>49429</v>
      </c>
      <c r="F83" t="s">
        <v>291</v>
      </c>
      <c r="G83" s="166">
        <v>25</v>
      </c>
      <c r="H83" s="177"/>
      <c r="K83" t="e">
        <f ca="1">UPPER(_xlfn.FORMULATEXT(#REF!))=UPPER(_xlfn.FORMULATEXT(#REF!))</f>
        <v>#REF!</v>
      </c>
    </row>
    <row r="84" spans="1:11" ht="12.9">
      <c r="A84" t="s">
        <v>211</v>
      </c>
      <c r="B84" t="s">
        <v>38</v>
      </c>
      <c r="C84" t="s">
        <v>290</v>
      </c>
      <c r="D84" t="s">
        <v>289</v>
      </c>
      <c r="E84">
        <v>48565</v>
      </c>
      <c r="F84" t="s">
        <v>288</v>
      </c>
      <c r="G84" s="166">
        <v>130</v>
      </c>
      <c r="H84" s="177"/>
      <c r="K84" t="e">
        <f ca="1">UPPER(_xlfn.FORMULATEXT(#REF!))=UPPER(_xlfn.FORMULATEXT(#REF!))</f>
        <v>#REF!</v>
      </c>
    </row>
    <row r="85" spans="1:11" ht="12.9">
      <c r="A85" t="s">
        <v>206</v>
      </c>
      <c r="B85" t="s">
        <v>287</v>
      </c>
      <c r="C85" t="s">
        <v>286</v>
      </c>
      <c r="D85" t="s">
        <v>285</v>
      </c>
      <c r="E85">
        <v>54595</v>
      </c>
      <c r="F85" t="s">
        <v>284</v>
      </c>
      <c r="G85" s="166">
        <v>175</v>
      </c>
      <c r="H85" s="177"/>
      <c r="K85" t="e">
        <f ca="1">UPPER(_xlfn.FORMULATEXT(#REF!))=UPPER(_xlfn.FORMULATEXT(#REF!))</f>
        <v>#REF!</v>
      </c>
    </row>
    <row r="86" spans="1:11" ht="12.9">
      <c r="A86" t="s">
        <v>206</v>
      </c>
      <c r="B86" t="s">
        <v>283</v>
      </c>
      <c r="C86" t="s">
        <v>282</v>
      </c>
      <c r="D86" t="s">
        <v>281</v>
      </c>
      <c r="E86">
        <v>21683</v>
      </c>
      <c r="F86" t="s">
        <v>280</v>
      </c>
      <c r="G86" s="166">
        <v>10</v>
      </c>
      <c r="H86" s="177"/>
      <c r="K86" t="e">
        <f ca="1">UPPER(_xlfn.FORMULATEXT(#REF!))=UPPER(_xlfn.FORMULATEXT(#REF!))</f>
        <v>#REF!</v>
      </c>
    </row>
    <row r="87" spans="1:11" ht="12.9">
      <c r="A87" t="s">
        <v>211</v>
      </c>
      <c r="B87" t="s">
        <v>279</v>
      </c>
      <c r="C87" t="s">
        <v>278</v>
      </c>
      <c r="D87" t="s">
        <v>277</v>
      </c>
      <c r="E87">
        <v>27211</v>
      </c>
      <c r="F87" t="s">
        <v>276</v>
      </c>
      <c r="G87" s="166">
        <v>35</v>
      </c>
      <c r="H87" s="177"/>
      <c r="K87" t="e">
        <f ca="1">UPPER(_xlfn.FORMULATEXT(#REF!))=UPPER(_xlfn.FORMULATEXT(#REF!))</f>
        <v>#REF!</v>
      </c>
    </row>
    <row r="88" spans="1:11" ht="12.9">
      <c r="A88" t="s">
        <v>211</v>
      </c>
      <c r="B88" t="s">
        <v>275</v>
      </c>
      <c r="C88" t="s">
        <v>274</v>
      </c>
      <c r="D88" t="s">
        <v>273</v>
      </c>
      <c r="E88">
        <v>49424</v>
      </c>
      <c r="F88" t="s">
        <v>272</v>
      </c>
      <c r="G88" s="166">
        <v>245</v>
      </c>
      <c r="H88" s="177"/>
      <c r="K88" t="e">
        <f ca="1">UPPER(_xlfn.FORMULATEXT(#REF!))=UPPER(_xlfn.FORMULATEXT(#REF!))</f>
        <v>#REF!</v>
      </c>
    </row>
    <row r="89" spans="1:11" ht="12.9">
      <c r="A89" t="s">
        <v>211</v>
      </c>
      <c r="B89" t="s">
        <v>271</v>
      </c>
      <c r="C89" t="s">
        <v>270</v>
      </c>
      <c r="D89" t="s">
        <v>269</v>
      </c>
      <c r="E89">
        <v>56338</v>
      </c>
      <c r="F89" t="s">
        <v>268</v>
      </c>
      <c r="G89" s="166">
        <v>105</v>
      </c>
      <c r="H89" s="177"/>
      <c r="K89" t="e">
        <f ca="1">UPPER(_xlfn.FORMULATEXT(#REF!))=UPPER(_xlfn.FORMULATEXT(#REF!))</f>
        <v>#REF!</v>
      </c>
    </row>
    <row r="90" spans="1:11" ht="12.9">
      <c r="A90" t="s">
        <v>206</v>
      </c>
      <c r="B90" t="s">
        <v>267</v>
      </c>
      <c r="C90" t="s">
        <v>266</v>
      </c>
      <c r="D90" t="s">
        <v>265</v>
      </c>
      <c r="E90">
        <v>54314</v>
      </c>
      <c r="F90" t="s">
        <v>264</v>
      </c>
      <c r="G90" s="166">
        <v>225</v>
      </c>
      <c r="H90" s="177"/>
      <c r="K90" t="e">
        <f ca="1">UPPER(_xlfn.FORMULATEXT(#REF!))=UPPER(_xlfn.FORMULATEXT(#REF!))</f>
        <v>#REF!</v>
      </c>
    </row>
    <row r="91" spans="1:11" ht="12.9">
      <c r="A91" t="s">
        <v>206</v>
      </c>
      <c r="B91" t="s">
        <v>263</v>
      </c>
      <c r="C91" t="s">
        <v>262</v>
      </c>
      <c r="D91" t="s">
        <v>261</v>
      </c>
      <c r="E91">
        <v>9306</v>
      </c>
      <c r="F91" t="s">
        <v>260</v>
      </c>
      <c r="G91" s="166">
        <v>185</v>
      </c>
      <c r="H91" s="177"/>
      <c r="K91" t="e">
        <f ca="1">UPPER(_xlfn.FORMULATEXT(#REF!))=UPPER(_xlfn.FORMULATEXT(#REF!))</f>
        <v>#REF!</v>
      </c>
    </row>
    <row r="92" spans="1:11" ht="12.9">
      <c r="A92" t="s">
        <v>206</v>
      </c>
      <c r="B92" t="s">
        <v>99</v>
      </c>
      <c r="C92" t="s">
        <v>602</v>
      </c>
      <c r="D92" t="s">
        <v>258</v>
      </c>
      <c r="E92">
        <v>63868</v>
      </c>
      <c r="F92" t="s">
        <v>257</v>
      </c>
      <c r="G92" s="166">
        <v>215</v>
      </c>
      <c r="H92" s="177"/>
      <c r="K92" t="e">
        <f ca="1">UPPER(_xlfn.FORMULATEXT(#REF!))=UPPER(_xlfn.FORMULATEXT(#REF!))</f>
        <v>#REF!</v>
      </c>
    </row>
    <row r="93" spans="1:11" ht="12.9">
      <c r="A93" t="s">
        <v>206</v>
      </c>
      <c r="B93" t="s">
        <v>256</v>
      </c>
      <c r="C93" t="s">
        <v>255</v>
      </c>
      <c r="D93" t="s">
        <v>254</v>
      </c>
      <c r="E93">
        <v>54298</v>
      </c>
      <c r="F93" t="s">
        <v>253</v>
      </c>
      <c r="G93" s="166">
        <v>70</v>
      </c>
      <c r="H93" s="177"/>
      <c r="K93" t="e">
        <f ca="1">UPPER(_xlfn.FORMULATEXT(#REF!))=UPPER(_xlfn.FORMULATEXT(#REF!))</f>
        <v>#REF!</v>
      </c>
    </row>
    <row r="94" spans="1:11" ht="12.9">
      <c r="A94" t="s">
        <v>211</v>
      </c>
      <c r="B94" t="s">
        <v>252</v>
      </c>
      <c r="C94" t="s">
        <v>251</v>
      </c>
      <c r="D94" t="s">
        <v>250</v>
      </c>
      <c r="E94">
        <v>54295</v>
      </c>
      <c r="F94" t="s">
        <v>249</v>
      </c>
      <c r="G94" s="166">
        <v>35</v>
      </c>
      <c r="H94" s="177"/>
      <c r="K94" t="e">
        <f ca="1">UPPER(_xlfn.FORMULATEXT(#REF!))=UPPER(_xlfn.FORMULATEXT(#REF!))</f>
        <v>#REF!</v>
      </c>
    </row>
    <row r="95" spans="1:11" ht="12.9">
      <c r="A95" t="s">
        <v>206</v>
      </c>
      <c r="B95" t="s">
        <v>248</v>
      </c>
      <c r="C95" t="s">
        <v>247</v>
      </c>
      <c r="D95" t="s">
        <v>246</v>
      </c>
      <c r="E95">
        <v>75387</v>
      </c>
      <c r="F95" t="s">
        <v>245</v>
      </c>
      <c r="G95" s="166">
        <v>55</v>
      </c>
      <c r="H95" s="177"/>
      <c r="K95" t="e">
        <f ca="1">UPPER(_xlfn.FORMULATEXT(#REF!))=UPPER(_xlfn.FORMULATEXT(#REF!))</f>
        <v>#REF!</v>
      </c>
    </row>
    <row r="96" spans="1:11" ht="12.9">
      <c r="A96" t="s">
        <v>244</v>
      </c>
      <c r="B96" t="s">
        <v>243</v>
      </c>
      <c r="C96" t="s">
        <v>242</v>
      </c>
      <c r="D96" t="s">
        <v>241</v>
      </c>
      <c r="E96">
        <v>54411</v>
      </c>
      <c r="F96" t="s">
        <v>240</v>
      </c>
      <c r="G96" s="166">
        <v>95</v>
      </c>
      <c r="H96" s="177"/>
      <c r="K96" t="e">
        <f ca="1">UPPER(_xlfn.FORMULATEXT(#REF!))=UPPER(_xlfn.FORMULATEXT(#REF!))</f>
        <v>#REF!</v>
      </c>
    </row>
    <row r="97" spans="1:11" ht="12.9">
      <c r="A97" t="s">
        <v>211</v>
      </c>
      <c r="B97" t="s">
        <v>239</v>
      </c>
      <c r="C97" t="s">
        <v>238</v>
      </c>
      <c r="D97" t="s">
        <v>237</v>
      </c>
      <c r="E97">
        <v>59192</v>
      </c>
      <c r="F97" t="s">
        <v>236</v>
      </c>
      <c r="G97" s="166">
        <v>70</v>
      </c>
      <c r="H97" s="177"/>
      <c r="K97" t="e">
        <f ca="1">UPPER(_xlfn.FORMULATEXT(#REF!))=UPPER(_xlfn.FORMULATEXT(#REF!))</f>
        <v>#REF!</v>
      </c>
    </row>
    <row r="98" spans="1:11" ht="12.9">
      <c r="A98" t="s">
        <v>211</v>
      </c>
      <c r="B98" t="s">
        <v>235</v>
      </c>
      <c r="C98" t="s">
        <v>234</v>
      </c>
      <c r="D98" t="s">
        <v>233</v>
      </c>
      <c r="E98">
        <v>65195</v>
      </c>
      <c r="F98" t="s">
        <v>232</v>
      </c>
      <c r="G98" s="166">
        <v>195</v>
      </c>
      <c r="H98" s="177"/>
      <c r="K98" t="e">
        <f ca="1">UPPER(_xlfn.FORMULATEXT(#REF!))=UPPER(_xlfn.FORMULATEXT(#REF!))</f>
        <v>#REF!</v>
      </c>
    </row>
    <row r="99" spans="1:11" ht="12.9">
      <c r="A99" t="s">
        <v>206</v>
      </c>
      <c r="B99" t="s">
        <v>231</v>
      </c>
      <c r="C99" t="s">
        <v>230</v>
      </c>
      <c r="D99" t="s">
        <v>229</v>
      </c>
      <c r="E99">
        <v>55234</v>
      </c>
      <c r="F99" t="s">
        <v>228</v>
      </c>
      <c r="G99" s="166">
        <v>130</v>
      </c>
      <c r="H99" s="177"/>
      <c r="K99" t="e">
        <f ca="1">UPPER(_xlfn.FORMULATEXT(#REF!))=UPPER(_xlfn.FORMULATEXT(#REF!))</f>
        <v>#REF!</v>
      </c>
    </row>
    <row r="100" spans="1:11" ht="12.9">
      <c r="A100" t="s">
        <v>206</v>
      </c>
      <c r="B100" t="s">
        <v>227</v>
      </c>
      <c r="C100" t="s">
        <v>226</v>
      </c>
      <c r="D100" t="s">
        <v>225</v>
      </c>
      <c r="E100">
        <v>25368</v>
      </c>
      <c r="F100" t="s">
        <v>224</v>
      </c>
      <c r="G100" s="166">
        <v>185</v>
      </c>
      <c r="H100" s="177"/>
      <c r="K100" t="e">
        <f ca="1">UPPER(_xlfn.FORMULATEXT(#REF!))=UPPER(_xlfn.FORMULATEXT(#REF!))</f>
        <v>#REF!</v>
      </c>
    </row>
    <row r="101" spans="1:11" ht="12.9">
      <c r="A101" t="s">
        <v>211</v>
      </c>
      <c r="B101" t="s">
        <v>223</v>
      </c>
      <c r="C101" t="s">
        <v>222</v>
      </c>
      <c r="D101" t="s">
        <v>221</v>
      </c>
      <c r="E101">
        <v>24568</v>
      </c>
      <c r="F101" t="s">
        <v>220</v>
      </c>
      <c r="G101" s="166">
        <v>145</v>
      </c>
      <c r="H101" s="177"/>
      <c r="K101" t="e">
        <f ca="1">UPPER(_xlfn.FORMULATEXT(#REF!))=UPPER(_xlfn.FORMULATEXT(#REF!))</f>
        <v>#REF!</v>
      </c>
    </row>
    <row r="102" spans="1:11" ht="12.9">
      <c r="A102" t="s">
        <v>211</v>
      </c>
      <c r="B102" t="s">
        <v>219</v>
      </c>
      <c r="C102" t="s">
        <v>218</v>
      </c>
      <c r="D102" t="s">
        <v>217</v>
      </c>
      <c r="E102">
        <v>56761</v>
      </c>
      <c r="F102" t="s">
        <v>216</v>
      </c>
      <c r="G102" s="166">
        <v>200</v>
      </c>
      <c r="H102" s="177"/>
      <c r="K102" t="e">
        <f ca="1">UPPER(_xlfn.FORMULATEXT(#REF!))=UPPER(_xlfn.FORMULATEXT(#REF!))</f>
        <v>#REF!</v>
      </c>
    </row>
    <row r="103" spans="1:11" ht="12.9">
      <c r="A103" t="s">
        <v>206</v>
      </c>
      <c r="B103" t="s">
        <v>215</v>
      </c>
      <c r="C103" t="s">
        <v>214</v>
      </c>
      <c r="D103" t="s">
        <v>213</v>
      </c>
      <c r="E103">
        <v>19205</v>
      </c>
      <c r="F103" t="s">
        <v>212</v>
      </c>
      <c r="G103" s="166">
        <v>180</v>
      </c>
      <c r="H103" s="177"/>
      <c r="K103" t="e">
        <f ca="1">UPPER(_xlfn.FORMULATEXT(#REF!))=UPPER(_xlfn.FORMULATEXT(#REF!))</f>
        <v>#REF!</v>
      </c>
    </row>
    <row r="104" spans="1:11" ht="12.9">
      <c r="A104" t="s">
        <v>211</v>
      </c>
      <c r="B104" t="s">
        <v>210</v>
      </c>
      <c r="C104" t="s">
        <v>209</v>
      </c>
      <c r="D104" t="s">
        <v>208</v>
      </c>
      <c r="E104">
        <v>85095</v>
      </c>
      <c r="F104" t="s">
        <v>207</v>
      </c>
      <c r="G104" s="166">
        <v>105</v>
      </c>
      <c r="H104" s="177"/>
      <c r="K104" t="e">
        <f ca="1">UPPER(_xlfn.FORMULATEXT(#REF!))=UPPER(_xlfn.FORMULATEXT(#REF!))</f>
        <v>#REF!</v>
      </c>
    </row>
    <row r="105" spans="1:11" ht="12.9">
      <c r="A105" t="s">
        <v>206</v>
      </c>
      <c r="B105" t="s">
        <v>205</v>
      </c>
      <c r="C105" t="s">
        <v>602</v>
      </c>
      <c r="D105" t="s">
        <v>204</v>
      </c>
      <c r="E105">
        <v>56751</v>
      </c>
      <c r="F105" t="s">
        <v>203</v>
      </c>
      <c r="G105" s="166">
        <v>190</v>
      </c>
      <c r="H105" s="177"/>
      <c r="K105" t="e">
        <f ca="1">UPPER(_xlfn.FORMULATEXT(#REF!))=UPPER(_xlfn.FORMULATEXT(#REF!))</f>
        <v>#REF!</v>
      </c>
    </row>
    <row r="106" spans="1:11" ht="13.2" customHeight="1">
      <c r="A106" s="172"/>
      <c r="B106" s="172"/>
      <c r="C106" s="172"/>
      <c r="D106" s="172"/>
      <c r="E106" s="172"/>
      <c r="F106" s="172"/>
      <c r="G106" s="171"/>
      <c r="H106" s="176"/>
      <c r="I106" s="172"/>
    </row>
    <row r="107" spans="1:11" ht="12.9">
      <c r="F107" s="169" t="s">
        <v>176</v>
      </c>
      <c r="G107" s="168">
        <f>SUM(G6:G105)</f>
        <v>10905</v>
      </c>
    </row>
    <row r="108" spans="1:11" ht="12.9">
      <c r="F108" s="169" t="s">
        <v>172</v>
      </c>
      <c r="G108" s="170">
        <f>COUNT(G6:G105)</f>
        <v>92</v>
      </c>
    </row>
    <row r="109" spans="1:11" ht="12.9">
      <c r="F109" s="169" t="s">
        <v>173</v>
      </c>
      <c r="G109" s="183">
        <f>AVERAGE(G6:G105)</f>
        <v>118.53260869565217</v>
      </c>
      <c r="H109" s="175"/>
    </row>
  </sheetData>
  <mergeCells count="1">
    <mergeCell ref="A1:H1"/>
  </mergeCells>
  <conditionalFormatting sqref="C49 C68">
    <cfRule type="cellIs" dxfId="34" priority="1" operator="equal">
      <formula>"Bauer"</formula>
    </cfRule>
  </conditionalFormatting>
  <conditionalFormatting sqref="F3 H6:H105 H109">
    <cfRule type="cellIs" dxfId="33" priority="5" operator="equal">
      <formula>"Gut gemacht!"</formula>
    </cfRule>
  </conditionalFormatting>
  <conditionalFormatting sqref="G107">
    <cfRule type="cellIs" dxfId="32" priority="3" operator="equal">
      <formula>SUM(G6:G105)</formula>
    </cfRule>
  </conditionalFormatting>
  <conditionalFormatting sqref="G108">
    <cfRule type="cellIs" dxfId="31" priority="4" operator="equal">
      <formula>COUNT(G6:G105)</formula>
    </cfRule>
  </conditionalFormatting>
  <conditionalFormatting sqref="G109">
    <cfRule type="cellIs" dxfId="30" priority="2" operator="equal">
      <formula>AVERAGE(G6:G105)</formula>
    </cfRule>
  </conditionalFormatting>
  <pageMargins left="0.78749999999999998" right="0.78749999999999998" top="1.0249999999999999" bottom="1.0249999999999999" header="0.78749999999999998" footer="0.78749999999999998"/>
  <pageSetup paperSize="9" orientation="portrait" horizontalDpi="300" verticalDpi="300"/>
  <headerFooter>
    <oddHeader>&amp;C&amp;"Arial,Standard"&amp;A</oddHeader>
    <oddFooter>&amp;C&amp;"Arial,Standard"Seite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7E59A-3922-4576-AE82-B4EF06869DD8}">
  <sheetPr>
    <tabColor theme="8" tint="0.39997558519241921"/>
  </sheetPr>
  <dimension ref="A1:O110"/>
  <sheetViews>
    <sheetView zoomScaleNormal="100" workbookViewId="0">
      <pane ySplit="1" topLeftCell="A2" activePane="bottomLeft" state="frozen"/>
      <selection activeCell="I24" sqref="I24"/>
      <selection pane="bottomLeft" activeCell="L12" sqref="L12"/>
    </sheetView>
  </sheetViews>
  <sheetFormatPr baseColWidth="10" defaultColWidth="12.6640625" defaultRowHeight="12.75" customHeight="1"/>
  <cols>
    <col min="1" max="1" width="8.08203125" customWidth="1"/>
    <col min="2" max="2" width="12.33203125" customWidth="1"/>
    <col min="3" max="3" width="13.33203125" customWidth="1"/>
    <col min="4" max="4" width="29.1640625" customWidth="1"/>
    <col min="5" max="5" width="8.4140625" customWidth="1"/>
    <col min="6" max="6" width="21.08203125" customWidth="1"/>
    <col min="7" max="7" width="11.4140625" style="166" customWidth="1"/>
    <col min="8" max="8" width="9.83203125" style="150" customWidth="1"/>
    <col min="9" max="9" width="25.25" customWidth="1"/>
    <col min="11" max="11" width="17.4140625" hidden="1" customWidth="1"/>
    <col min="13" max="13" width="7.33203125" hidden="1" customWidth="1"/>
    <col min="14" max="14" width="6.1640625" hidden="1" customWidth="1"/>
    <col min="15" max="15" width="11.9140625" hidden="1" customWidth="1"/>
  </cols>
  <sheetData>
    <row r="1" spans="1:15" ht="54" customHeight="1">
      <c r="A1" s="182" t="s">
        <v>619</v>
      </c>
      <c r="B1" s="182"/>
      <c r="C1" s="182"/>
      <c r="D1" s="182"/>
      <c r="E1" s="182"/>
      <c r="F1" s="182"/>
      <c r="G1" s="182"/>
      <c r="H1" s="182"/>
    </row>
    <row r="2" spans="1:15" ht="12.9">
      <c r="M2" s="181" t="s">
        <v>597</v>
      </c>
      <c r="N2" s="181"/>
      <c r="O2" s="181"/>
    </row>
    <row r="3" spans="1:15" ht="27.55" customHeight="1">
      <c r="A3" s="161" t="s">
        <v>25</v>
      </c>
      <c r="G3"/>
      <c r="M3" t="b">
        <f ca="1">AND(N3="Josef",O3="Ober")</f>
        <v>1</v>
      </c>
      <c r="N3" t="str">
        <f ca="1">INDIRECT("B8")</f>
        <v>Josef</v>
      </c>
      <c r="O3" t="str">
        <f ca="1">INDIRECT("c8")</f>
        <v>Ober</v>
      </c>
    </row>
    <row r="4" spans="1:15" ht="12.9"/>
    <row r="5" spans="1:15" ht="25.75">
      <c r="A5" s="163" t="s">
        <v>544</v>
      </c>
      <c r="B5" s="163" t="s">
        <v>0</v>
      </c>
      <c r="C5" s="163" t="s">
        <v>543</v>
      </c>
      <c r="D5" s="163" t="s">
        <v>76</v>
      </c>
      <c r="E5" s="163" t="s">
        <v>1</v>
      </c>
      <c r="F5" s="163" t="s">
        <v>542</v>
      </c>
      <c r="G5" s="173" t="s">
        <v>30</v>
      </c>
      <c r="H5" s="179" t="s">
        <v>31</v>
      </c>
      <c r="K5" s="181" t="s">
        <v>598</v>
      </c>
    </row>
    <row r="6" spans="1:15" ht="12.9">
      <c r="A6" t="s">
        <v>211</v>
      </c>
      <c r="B6" t="s">
        <v>594</v>
      </c>
      <c r="C6" t="s">
        <v>593</v>
      </c>
      <c r="D6" t="s">
        <v>592</v>
      </c>
      <c r="E6">
        <v>66919</v>
      </c>
      <c r="F6" t="s">
        <v>591</v>
      </c>
      <c r="G6" s="166">
        <v>205</v>
      </c>
      <c r="H6" s="178"/>
      <c r="I6" s="177" t="str">
        <f ca="1">IF(ISNA(K6),"← Bitte Formel eingeben!","Gut gemacht!")</f>
        <v>← Bitte Formel eingeben!</v>
      </c>
      <c r="K6" t="e">
        <f ca="1">UPPER(_xlfn.FORMULATEXT(H6))=UPPER(_xlfn.FORMULATEXT(H6))</f>
        <v>#N/A</v>
      </c>
    </row>
    <row r="7" spans="1:15" ht="12.9">
      <c r="A7" t="s">
        <v>211</v>
      </c>
      <c r="B7" t="s">
        <v>37</v>
      </c>
      <c r="C7" t="s">
        <v>590</v>
      </c>
      <c r="D7" t="s">
        <v>589</v>
      </c>
      <c r="E7">
        <v>34225</v>
      </c>
      <c r="F7" t="s">
        <v>588</v>
      </c>
      <c r="G7" s="166">
        <v>115</v>
      </c>
      <c r="H7" s="178"/>
      <c r="I7" s="177" t="str">
        <f t="shared" ref="I7:I70" ca="1" si="0">IF(ISNA(K7),"← Bitte Formel eingeben!","Gut gemacht!")</f>
        <v>← Bitte Formel eingeben!</v>
      </c>
      <c r="K7" t="e">
        <f ca="1">UPPER(_xlfn.FORMULATEXT(H7))=UPPER(_xlfn.FORMULATEXT(H7))</f>
        <v>#N/A</v>
      </c>
    </row>
    <row r="8" spans="1:15" ht="12.9">
      <c r="A8" t="s">
        <v>206</v>
      </c>
      <c r="B8" t="s">
        <v>28</v>
      </c>
      <c r="C8" t="s">
        <v>174</v>
      </c>
      <c r="D8" t="s">
        <v>175</v>
      </c>
      <c r="E8">
        <v>1018</v>
      </c>
      <c r="F8" t="s">
        <v>171</v>
      </c>
      <c r="G8" s="166">
        <v>70</v>
      </c>
      <c r="H8" s="178"/>
      <c r="I8" s="177" t="str">
        <f t="shared" ca="1" si="0"/>
        <v>← Bitte Formel eingeben!</v>
      </c>
      <c r="K8" t="e">
        <f ca="1">UPPER(_xlfn.FORMULATEXT(H8))=UPPER(_xlfn.FORMULATEXT(H8))</f>
        <v>#N/A</v>
      </c>
    </row>
    <row r="9" spans="1:15" ht="12.9">
      <c r="A9" t="s">
        <v>211</v>
      </c>
      <c r="B9" t="s">
        <v>587</v>
      </c>
      <c r="C9" t="s">
        <v>586</v>
      </c>
      <c r="D9" t="s">
        <v>585</v>
      </c>
      <c r="E9">
        <v>72537</v>
      </c>
      <c r="F9" t="s">
        <v>584</v>
      </c>
      <c r="G9" s="166">
        <v>35</v>
      </c>
      <c r="H9" s="178"/>
      <c r="I9" s="177" t="str">
        <f t="shared" ca="1" si="0"/>
        <v>← Bitte Formel eingeben!</v>
      </c>
      <c r="K9" t="e">
        <f ca="1">UPPER(_xlfn.FORMULATEXT(H9))=UPPER(_xlfn.FORMULATEXT(H9))</f>
        <v>#N/A</v>
      </c>
    </row>
    <row r="10" spans="1:15" ht="12.9">
      <c r="A10" t="s">
        <v>206</v>
      </c>
      <c r="B10" t="s">
        <v>583</v>
      </c>
      <c r="C10" t="s">
        <v>582</v>
      </c>
      <c r="D10" t="s">
        <v>581</v>
      </c>
      <c r="E10">
        <v>55546</v>
      </c>
      <c r="F10" t="s">
        <v>580</v>
      </c>
      <c r="G10" s="166">
        <v>155</v>
      </c>
      <c r="H10" s="178"/>
      <c r="I10" s="177" t="str">
        <f t="shared" ca="1" si="0"/>
        <v>← Bitte Formel eingeben!</v>
      </c>
      <c r="K10" t="e">
        <f ca="1">UPPER(_xlfn.FORMULATEXT(H10))=UPPER(_xlfn.FORMULATEXT(H10))</f>
        <v>#N/A</v>
      </c>
    </row>
    <row r="11" spans="1:15" ht="12.9">
      <c r="A11" t="s">
        <v>211</v>
      </c>
      <c r="B11" t="s">
        <v>579</v>
      </c>
      <c r="C11" t="s">
        <v>578</v>
      </c>
      <c r="D11" t="s">
        <v>577</v>
      </c>
      <c r="E11">
        <v>46509</v>
      </c>
      <c r="F11" t="s">
        <v>576</v>
      </c>
      <c r="G11" s="166">
        <v>135</v>
      </c>
      <c r="H11" s="178"/>
      <c r="I11" s="177" t="str">
        <f t="shared" ca="1" si="0"/>
        <v>← Bitte Formel eingeben!</v>
      </c>
      <c r="K11" t="e">
        <f ca="1">UPPER(_xlfn.FORMULATEXT(H11))=UPPER(_xlfn.FORMULATEXT(H11))</f>
        <v>#N/A</v>
      </c>
    </row>
    <row r="12" spans="1:15" ht="12.9">
      <c r="A12" t="s">
        <v>206</v>
      </c>
      <c r="B12" t="s">
        <v>575</v>
      </c>
      <c r="C12" t="s">
        <v>574</v>
      </c>
      <c r="D12" t="s">
        <v>573</v>
      </c>
      <c r="E12">
        <v>63071</v>
      </c>
      <c r="F12" t="s">
        <v>572</v>
      </c>
      <c r="G12" s="166">
        <v>165</v>
      </c>
      <c r="H12" s="178"/>
      <c r="I12" s="177" t="str">
        <f t="shared" ca="1" si="0"/>
        <v>← Bitte Formel eingeben!</v>
      </c>
      <c r="K12" t="e">
        <f ca="1">UPPER(_xlfn.FORMULATEXT(H12))=UPPER(_xlfn.FORMULATEXT(H12))</f>
        <v>#N/A</v>
      </c>
    </row>
    <row r="13" spans="1:15" ht="12.9">
      <c r="A13" t="s">
        <v>244</v>
      </c>
      <c r="B13" t="s">
        <v>571</v>
      </c>
      <c r="C13" t="s">
        <v>570</v>
      </c>
      <c r="D13" t="s">
        <v>569</v>
      </c>
      <c r="E13">
        <v>54675</v>
      </c>
      <c r="F13" t="s">
        <v>568</v>
      </c>
      <c r="G13" s="166">
        <v>240</v>
      </c>
      <c r="H13" s="178"/>
      <c r="I13" s="177" t="str">
        <f t="shared" ca="1" si="0"/>
        <v>← Bitte Formel eingeben!</v>
      </c>
      <c r="K13" t="e">
        <f ca="1">UPPER(_xlfn.FORMULATEXT(H13))=UPPER(_xlfn.FORMULATEXT(H13))</f>
        <v>#N/A</v>
      </c>
    </row>
    <row r="14" spans="1:15" ht="12.9">
      <c r="A14" t="s">
        <v>211</v>
      </c>
      <c r="B14" t="s">
        <v>567</v>
      </c>
      <c r="C14" t="s">
        <v>566</v>
      </c>
      <c r="D14" t="s">
        <v>565</v>
      </c>
      <c r="E14">
        <v>47249</v>
      </c>
      <c r="F14" t="s">
        <v>564</v>
      </c>
      <c r="G14" s="166">
        <v>195</v>
      </c>
      <c r="H14" s="178"/>
      <c r="I14" s="177" t="str">
        <f t="shared" ca="1" si="0"/>
        <v>← Bitte Formel eingeben!</v>
      </c>
      <c r="K14" t="e">
        <f ca="1">UPPER(_xlfn.FORMULATEXT(H14))=UPPER(_xlfn.FORMULATEXT(H14))</f>
        <v>#N/A</v>
      </c>
    </row>
    <row r="15" spans="1:15" ht="12.9">
      <c r="A15" t="s">
        <v>206</v>
      </c>
      <c r="B15" t="s">
        <v>563</v>
      </c>
      <c r="C15" t="s">
        <v>562</v>
      </c>
      <c r="D15" t="s">
        <v>561</v>
      </c>
      <c r="E15">
        <v>67744</v>
      </c>
      <c r="F15" t="s">
        <v>560</v>
      </c>
      <c r="G15" s="166">
        <v>35</v>
      </c>
      <c r="H15" s="178"/>
      <c r="I15" s="177" t="str">
        <f t="shared" ca="1" si="0"/>
        <v>← Bitte Formel eingeben!</v>
      </c>
      <c r="K15" t="e">
        <f ca="1">UPPER(_xlfn.FORMULATEXT(H15))=UPPER(_xlfn.FORMULATEXT(H15))</f>
        <v>#N/A</v>
      </c>
    </row>
    <row r="16" spans="1:15" ht="12.9">
      <c r="A16" t="s">
        <v>211</v>
      </c>
      <c r="B16" t="s">
        <v>559</v>
      </c>
      <c r="C16" t="s">
        <v>558</v>
      </c>
      <c r="D16" t="s">
        <v>557</v>
      </c>
      <c r="E16">
        <v>29693</v>
      </c>
      <c r="F16" t="s">
        <v>556</v>
      </c>
      <c r="G16" s="166">
        <v>75</v>
      </c>
      <c r="H16" s="178"/>
      <c r="I16" s="177" t="str">
        <f t="shared" ca="1" si="0"/>
        <v>← Bitte Formel eingeben!</v>
      </c>
      <c r="K16" t="e">
        <f ca="1">UPPER(_xlfn.FORMULATEXT(H16))=UPPER(_xlfn.FORMULATEXT(H16))</f>
        <v>#N/A</v>
      </c>
    </row>
    <row r="17" spans="1:11" ht="12.9">
      <c r="A17" t="s">
        <v>211</v>
      </c>
      <c r="B17" t="s">
        <v>443</v>
      </c>
      <c r="C17" t="s">
        <v>555</v>
      </c>
      <c r="D17" t="s">
        <v>554</v>
      </c>
      <c r="E17">
        <v>42477</v>
      </c>
      <c r="F17" t="s">
        <v>553</v>
      </c>
      <c r="G17" s="166">
        <v>135</v>
      </c>
      <c r="H17" s="178"/>
      <c r="I17" s="177" t="str">
        <f t="shared" ca="1" si="0"/>
        <v>← Bitte Formel eingeben!</v>
      </c>
      <c r="K17" t="e">
        <f ca="1">UPPER(_xlfn.FORMULATEXT(H17))=UPPER(_xlfn.FORMULATEXT(H17))</f>
        <v>#N/A</v>
      </c>
    </row>
    <row r="18" spans="1:11" ht="12.9">
      <c r="A18" t="s">
        <v>244</v>
      </c>
      <c r="B18" t="s">
        <v>479</v>
      </c>
      <c r="C18" t="s">
        <v>552</v>
      </c>
      <c r="D18" t="s">
        <v>551</v>
      </c>
      <c r="E18">
        <v>87787</v>
      </c>
      <c r="F18" t="s">
        <v>550</v>
      </c>
      <c r="G18" s="166">
        <v>70</v>
      </c>
      <c r="H18" s="178"/>
      <c r="I18" s="177" t="str">
        <f t="shared" ca="1" si="0"/>
        <v>← Bitte Formel eingeben!</v>
      </c>
      <c r="K18" t="e">
        <f ca="1">UPPER(_xlfn.FORMULATEXT(H18))=UPPER(_xlfn.FORMULATEXT(H18))</f>
        <v>#N/A</v>
      </c>
    </row>
    <row r="19" spans="1:11" ht="12.9">
      <c r="A19" t="s">
        <v>206</v>
      </c>
      <c r="B19" t="s">
        <v>549</v>
      </c>
      <c r="C19" t="s">
        <v>548</v>
      </c>
      <c r="D19" t="s">
        <v>547</v>
      </c>
      <c r="E19">
        <v>71336</v>
      </c>
      <c r="F19" t="s">
        <v>546</v>
      </c>
      <c r="G19" s="166">
        <v>65</v>
      </c>
      <c r="H19" s="178"/>
      <c r="I19" s="177" t="str">
        <f t="shared" ca="1" si="0"/>
        <v>← Bitte Formel eingeben!</v>
      </c>
      <c r="K19" t="e">
        <f ca="1">UPPER(_xlfn.FORMULATEXT(H19))=UPPER(_xlfn.FORMULATEXT(H19))</f>
        <v>#N/A</v>
      </c>
    </row>
    <row r="20" spans="1:11" ht="12.9">
      <c r="A20" t="s">
        <v>211</v>
      </c>
      <c r="B20" t="s">
        <v>541</v>
      </c>
      <c r="C20" t="s">
        <v>540</v>
      </c>
      <c r="D20" t="s">
        <v>539</v>
      </c>
      <c r="E20">
        <v>74385</v>
      </c>
      <c r="F20" t="s">
        <v>538</v>
      </c>
      <c r="G20" s="166">
        <v>135</v>
      </c>
      <c r="H20" s="178"/>
      <c r="I20" s="177" t="str">
        <f t="shared" ca="1" si="0"/>
        <v>← Bitte Formel eingeben!</v>
      </c>
      <c r="K20" t="e">
        <f ca="1">UPPER(_xlfn.FORMULATEXT(H20))=UPPER(_xlfn.FORMULATEXT(H20))</f>
        <v>#N/A</v>
      </c>
    </row>
    <row r="21" spans="1:11" ht="12.9">
      <c r="A21" t="s">
        <v>211</v>
      </c>
      <c r="B21" t="s">
        <v>537</v>
      </c>
      <c r="C21" t="s">
        <v>536</v>
      </c>
      <c r="D21" t="s">
        <v>535</v>
      </c>
      <c r="E21">
        <v>86519</v>
      </c>
      <c r="F21" t="s">
        <v>534</v>
      </c>
      <c r="G21" s="166">
        <v>100</v>
      </c>
      <c r="H21" s="178"/>
      <c r="I21" s="177" t="str">
        <f t="shared" ca="1" si="0"/>
        <v>← Bitte Formel eingeben!</v>
      </c>
      <c r="K21" t="e">
        <f ca="1">UPPER(_xlfn.FORMULATEXT(H21))=UPPER(_xlfn.FORMULATEXT(H21))</f>
        <v>#N/A</v>
      </c>
    </row>
    <row r="22" spans="1:11" ht="12.9">
      <c r="A22" t="s">
        <v>206</v>
      </c>
      <c r="B22" t="s">
        <v>533</v>
      </c>
      <c r="C22" t="s">
        <v>532</v>
      </c>
      <c r="D22" t="s">
        <v>531</v>
      </c>
      <c r="E22">
        <v>56291</v>
      </c>
      <c r="F22" t="s">
        <v>530</v>
      </c>
      <c r="H22" s="178"/>
      <c r="I22" s="177" t="str">
        <f t="shared" ca="1" si="0"/>
        <v>← Bitte Formel eingeben!</v>
      </c>
      <c r="K22" t="e">
        <f ca="1">UPPER(_xlfn.FORMULATEXT(H22))=UPPER(_xlfn.FORMULATEXT(H22))</f>
        <v>#N/A</v>
      </c>
    </row>
    <row r="23" spans="1:11" ht="12.9">
      <c r="A23" t="s">
        <v>244</v>
      </c>
      <c r="B23" t="s">
        <v>529</v>
      </c>
      <c r="C23" t="s">
        <v>528</v>
      </c>
      <c r="D23" t="s">
        <v>527</v>
      </c>
      <c r="E23">
        <v>66996</v>
      </c>
      <c r="F23" t="s">
        <v>526</v>
      </c>
      <c r="G23" s="166">
        <v>50</v>
      </c>
      <c r="H23" s="178"/>
      <c r="I23" s="177" t="str">
        <f t="shared" ca="1" si="0"/>
        <v>← Bitte Formel eingeben!</v>
      </c>
      <c r="K23" t="e">
        <f ca="1">UPPER(_xlfn.FORMULATEXT(H23))=UPPER(_xlfn.FORMULATEXT(H23))</f>
        <v>#N/A</v>
      </c>
    </row>
    <row r="24" spans="1:11" ht="12.9">
      <c r="A24" t="s">
        <v>244</v>
      </c>
      <c r="B24" t="s">
        <v>525</v>
      </c>
      <c r="C24" t="s">
        <v>524</v>
      </c>
      <c r="D24" t="s">
        <v>523</v>
      </c>
      <c r="E24">
        <v>1920</v>
      </c>
      <c r="F24" t="s">
        <v>522</v>
      </c>
      <c r="G24" s="166">
        <v>75</v>
      </c>
      <c r="H24" s="178"/>
      <c r="I24" s="177" t="str">
        <f t="shared" ca="1" si="0"/>
        <v>← Bitte Formel eingeben!</v>
      </c>
      <c r="K24" t="e">
        <f ca="1">UPPER(_xlfn.FORMULATEXT(H24))=UPPER(_xlfn.FORMULATEXT(H24))</f>
        <v>#N/A</v>
      </c>
    </row>
    <row r="25" spans="1:11" ht="12.9">
      <c r="A25" t="s">
        <v>206</v>
      </c>
      <c r="B25" t="s">
        <v>521</v>
      </c>
      <c r="C25" t="s">
        <v>520</v>
      </c>
      <c r="D25" t="s">
        <v>519</v>
      </c>
      <c r="E25">
        <v>16348</v>
      </c>
      <c r="F25" t="s">
        <v>518</v>
      </c>
      <c r="G25" s="166">
        <v>195</v>
      </c>
      <c r="H25" s="178"/>
      <c r="I25" s="177" t="str">
        <f t="shared" ca="1" si="0"/>
        <v>← Bitte Formel eingeben!</v>
      </c>
      <c r="K25" t="e">
        <f ca="1">UPPER(_xlfn.FORMULATEXT(H25))=UPPER(_xlfn.FORMULATEXT(H25))</f>
        <v>#N/A</v>
      </c>
    </row>
    <row r="26" spans="1:11" ht="12.9">
      <c r="A26" t="s">
        <v>211</v>
      </c>
      <c r="B26" t="s">
        <v>517</v>
      </c>
      <c r="C26" t="s">
        <v>516</v>
      </c>
      <c r="D26" t="s">
        <v>515</v>
      </c>
      <c r="E26">
        <v>37181</v>
      </c>
      <c r="F26" t="s">
        <v>514</v>
      </c>
      <c r="G26" s="166">
        <v>100</v>
      </c>
      <c r="H26" s="178"/>
      <c r="I26" s="177" t="str">
        <f t="shared" ca="1" si="0"/>
        <v>← Bitte Formel eingeben!</v>
      </c>
      <c r="K26" t="e">
        <f ca="1">UPPER(_xlfn.FORMULATEXT(H26))=UPPER(_xlfn.FORMULATEXT(H26))</f>
        <v>#N/A</v>
      </c>
    </row>
    <row r="27" spans="1:11" ht="12.9">
      <c r="A27" t="s">
        <v>211</v>
      </c>
      <c r="B27" t="s">
        <v>513</v>
      </c>
      <c r="C27" t="s">
        <v>512</v>
      </c>
      <c r="D27" t="s">
        <v>511</v>
      </c>
      <c r="E27">
        <v>56769</v>
      </c>
      <c r="F27" t="s">
        <v>510</v>
      </c>
      <c r="H27" s="178"/>
      <c r="I27" s="177" t="str">
        <f t="shared" ca="1" si="0"/>
        <v>← Bitte Formel eingeben!</v>
      </c>
      <c r="K27" t="e">
        <f ca="1">UPPER(_xlfn.FORMULATEXT(H27))=UPPER(_xlfn.FORMULATEXT(H27))</f>
        <v>#N/A</v>
      </c>
    </row>
    <row r="28" spans="1:11" ht="12.9">
      <c r="A28" t="s">
        <v>206</v>
      </c>
      <c r="B28" t="s">
        <v>509</v>
      </c>
      <c r="C28" t="s">
        <v>508</v>
      </c>
      <c r="D28" t="s">
        <v>507</v>
      </c>
      <c r="E28">
        <v>31185</v>
      </c>
      <c r="F28" t="s">
        <v>506</v>
      </c>
      <c r="G28" s="166">
        <v>160</v>
      </c>
      <c r="H28" s="178"/>
      <c r="I28" s="177" t="str">
        <f t="shared" ca="1" si="0"/>
        <v>← Bitte Formel eingeben!</v>
      </c>
      <c r="K28" t="e">
        <f ca="1">UPPER(_xlfn.FORMULATEXT(H28))=UPPER(_xlfn.FORMULATEXT(H28))</f>
        <v>#N/A</v>
      </c>
    </row>
    <row r="29" spans="1:11" ht="12.9">
      <c r="A29" t="s">
        <v>206</v>
      </c>
      <c r="B29" t="s">
        <v>505</v>
      </c>
      <c r="C29" t="s">
        <v>504</v>
      </c>
      <c r="D29" t="s">
        <v>503</v>
      </c>
      <c r="E29">
        <v>56377</v>
      </c>
      <c r="F29" t="s">
        <v>502</v>
      </c>
      <c r="G29" s="166">
        <v>190</v>
      </c>
      <c r="H29" s="178"/>
      <c r="I29" s="177" t="str">
        <f t="shared" ca="1" si="0"/>
        <v>← Bitte Formel eingeben!</v>
      </c>
      <c r="K29" t="e">
        <f ca="1">UPPER(_xlfn.FORMULATEXT(H29))=UPPER(_xlfn.FORMULATEXT(H29))</f>
        <v>#N/A</v>
      </c>
    </row>
    <row r="30" spans="1:11" ht="12.9">
      <c r="A30" t="s">
        <v>206</v>
      </c>
      <c r="B30" t="s">
        <v>501</v>
      </c>
      <c r="C30" t="s">
        <v>500</v>
      </c>
      <c r="D30" t="s">
        <v>499</v>
      </c>
      <c r="E30">
        <v>54668</v>
      </c>
      <c r="F30" t="s">
        <v>498</v>
      </c>
      <c r="G30" s="166">
        <v>30</v>
      </c>
      <c r="H30" s="178"/>
      <c r="I30" s="177" t="str">
        <f t="shared" ca="1" si="0"/>
        <v>← Bitte Formel eingeben!</v>
      </c>
      <c r="K30" t="e">
        <f ca="1">UPPER(_xlfn.FORMULATEXT(H30))=UPPER(_xlfn.FORMULATEXT(H30))</f>
        <v>#N/A</v>
      </c>
    </row>
    <row r="31" spans="1:11" ht="12.9">
      <c r="A31" t="s">
        <v>206</v>
      </c>
      <c r="B31" t="s">
        <v>29</v>
      </c>
      <c r="C31" t="s">
        <v>497</v>
      </c>
      <c r="D31" t="s">
        <v>496</v>
      </c>
      <c r="E31">
        <v>27308</v>
      </c>
      <c r="F31" t="s">
        <v>495</v>
      </c>
      <c r="G31" s="166">
        <v>55</v>
      </c>
      <c r="H31" s="178"/>
      <c r="I31" s="177" t="str">
        <f t="shared" ca="1" si="0"/>
        <v>← Bitte Formel eingeben!</v>
      </c>
      <c r="K31" t="e">
        <f ca="1">UPPER(_xlfn.FORMULATEXT(H31))=UPPER(_xlfn.FORMULATEXT(H31))</f>
        <v>#N/A</v>
      </c>
    </row>
    <row r="32" spans="1:11" ht="12.9">
      <c r="A32" t="s">
        <v>206</v>
      </c>
      <c r="B32" t="s">
        <v>494</v>
      </c>
      <c r="C32" t="s">
        <v>493</v>
      </c>
      <c r="D32" t="s">
        <v>492</v>
      </c>
      <c r="E32">
        <v>27412</v>
      </c>
      <c r="F32" t="s">
        <v>491</v>
      </c>
      <c r="G32" s="166">
        <v>20</v>
      </c>
      <c r="H32" s="178"/>
      <c r="I32" s="177" t="str">
        <f t="shared" ca="1" si="0"/>
        <v>← Bitte Formel eingeben!</v>
      </c>
      <c r="K32" t="e">
        <f ca="1">UPPER(_xlfn.FORMULATEXT(H32))=UPPER(_xlfn.FORMULATEXT(H32))</f>
        <v>#N/A</v>
      </c>
    </row>
    <row r="33" spans="1:11" ht="12.9">
      <c r="A33" t="s">
        <v>206</v>
      </c>
      <c r="B33" t="s">
        <v>81</v>
      </c>
      <c r="C33" t="s">
        <v>490</v>
      </c>
      <c r="D33" t="s">
        <v>489</v>
      </c>
      <c r="E33">
        <v>24888</v>
      </c>
      <c r="F33" t="s">
        <v>488</v>
      </c>
      <c r="G33" s="166">
        <v>90</v>
      </c>
      <c r="H33" s="178"/>
      <c r="I33" s="177" t="str">
        <f t="shared" ca="1" si="0"/>
        <v>← Bitte Formel eingeben!</v>
      </c>
      <c r="K33" t="e">
        <f ca="1">UPPER(_xlfn.FORMULATEXT(H33))=UPPER(_xlfn.FORMULATEXT(H33))</f>
        <v>#N/A</v>
      </c>
    </row>
    <row r="34" spans="1:11" ht="12.9">
      <c r="A34" t="s">
        <v>211</v>
      </c>
      <c r="B34" t="s">
        <v>487</v>
      </c>
      <c r="C34" t="s">
        <v>486</v>
      </c>
      <c r="D34" t="s">
        <v>485</v>
      </c>
      <c r="E34">
        <v>54518</v>
      </c>
      <c r="F34" t="s">
        <v>484</v>
      </c>
      <c r="G34" s="166">
        <v>120</v>
      </c>
      <c r="H34" s="178"/>
      <c r="I34" s="177" t="str">
        <f t="shared" ca="1" si="0"/>
        <v>← Bitte Formel eingeben!</v>
      </c>
      <c r="K34" t="e">
        <f ca="1">UPPER(_xlfn.FORMULATEXT(H34))=UPPER(_xlfn.FORMULATEXT(H34))</f>
        <v>#N/A</v>
      </c>
    </row>
    <row r="35" spans="1:11" ht="12.9">
      <c r="A35" t="s">
        <v>211</v>
      </c>
      <c r="B35" t="s">
        <v>483</v>
      </c>
      <c r="C35" t="s">
        <v>482</v>
      </c>
      <c r="D35" t="s">
        <v>481</v>
      </c>
      <c r="E35">
        <v>7924</v>
      </c>
      <c r="F35" t="s">
        <v>480</v>
      </c>
      <c r="G35" s="166">
        <v>70</v>
      </c>
      <c r="H35" s="178"/>
      <c r="I35" s="177" t="str">
        <f t="shared" ca="1" si="0"/>
        <v>← Bitte Formel eingeben!</v>
      </c>
      <c r="K35" t="e">
        <f ca="1">UPPER(_xlfn.FORMULATEXT(H35))=UPPER(_xlfn.FORMULATEXT(H35))</f>
        <v>#N/A</v>
      </c>
    </row>
    <row r="36" spans="1:11" ht="12.9">
      <c r="A36" t="s">
        <v>211</v>
      </c>
      <c r="B36" t="s">
        <v>479</v>
      </c>
      <c r="C36" t="s">
        <v>478</v>
      </c>
      <c r="D36" t="s">
        <v>477</v>
      </c>
      <c r="E36">
        <v>25451</v>
      </c>
      <c r="F36" t="s">
        <v>476</v>
      </c>
      <c r="G36" s="166">
        <v>240</v>
      </c>
      <c r="H36" s="178"/>
      <c r="I36" s="177" t="str">
        <f t="shared" ca="1" si="0"/>
        <v>← Bitte Formel eingeben!</v>
      </c>
      <c r="K36" t="e">
        <f ca="1">UPPER(_xlfn.FORMULATEXT(H36))=UPPER(_xlfn.FORMULATEXT(H36))</f>
        <v>#N/A</v>
      </c>
    </row>
    <row r="37" spans="1:11" ht="12.9">
      <c r="A37" t="s">
        <v>206</v>
      </c>
      <c r="B37" t="s">
        <v>475</v>
      </c>
      <c r="C37" t="s">
        <v>474</v>
      </c>
      <c r="D37" t="s">
        <v>473</v>
      </c>
      <c r="E37">
        <v>67591</v>
      </c>
      <c r="F37" t="s">
        <v>472</v>
      </c>
      <c r="G37" s="166">
        <v>90</v>
      </c>
      <c r="H37" s="178"/>
      <c r="I37" s="177" t="str">
        <f t="shared" ca="1" si="0"/>
        <v>← Bitte Formel eingeben!</v>
      </c>
      <c r="K37" t="e">
        <f ca="1">UPPER(_xlfn.FORMULATEXT(H37))=UPPER(_xlfn.FORMULATEXT(H37))</f>
        <v>#N/A</v>
      </c>
    </row>
    <row r="38" spans="1:11" ht="12.9">
      <c r="A38" t="s">
        <v>206</v>
      </c>
      <c r="B38" t="s">
        <v>471</v>
      </c>
      <c r="C38" t="s">
        <v>470</v>
      </c>
      <c r="D38" t="s">
        <v>469</v>
      </c>
      <c r="E38">
        <v>24805</v>
      </c>
      <c r="F38" t="s">
        <v>468</v>
      </c>
      <c r="G38" s="166">
        <v>245</v>
      </c>
      <c r="H38" s="178"/>
      <c r="I38" s="177" t="str">
        <f t="shared" ca="1" si="0"/>
        <v>← Bitte Formel eingeben!</v>
      </c>
      <c r="K38" t="e">
        <f ca="1">UPPER(_xlfn.FORMULATEXT(H38))=UPPER(_xlfn.FORMULATEXT(H38))</f>
        <v>#N/A</v>
      </c>
    </row>
    <row r="39" spans="1:11" ht="12.9">
      <c r="A39" t="s">
        <v>211</v>
      </c>
      <c r="B39" t="s">
        <v>467</v>
      </c>
      <c r="C39" t="s">
        <v>466</v>
      </c>
      <c r="D39" t="s">
        <v>465</v>
      </c>
      <c r="E39">
        <v>57635</v>
      </c>
      <c r="F39" t="s">
        <v>464</v>
      </c>
      <c r="G39" s="166">
        <v>30</v>
      </c>
      <c r="H39" s="178"/>
      <c r="I39" s="177" t="str">
        <f t="shared" ca="1" si="0"/>
        <v>← Bitte Formel eingeben!</v>
      </c>
      <c r="K39" t="e">
        <f ca="1">UPPER(_xlfn.FORMULATEXT(H39))=UPPER(_xlfn.FORMULATEXT(H39))</f>
        <v>#N/A</v>
      </c>
    </row>
    <row r="40" spans="1:11" ht="12.9">
      <c r="A40" t="s">
        <v>211</v>
      </c>
      <c r="B40" t="s">
        <v>463</v>
      </c>
      <c r="C40" t="s">
        <v>462</v>
      </c>
      <c r="D40" t="s">
        <v>461</v>
      </c>
      <c r="E40">
        <v>35581</v>
      </c>
      <c r="F40" t="s">
        <v>460</v>
      </c>
      <c r="G40" s="166">
        <v>170</v>
      </c>
      <c r="H40" s="178"/>
      <c r="I40" s="177" t="str">
        <f t="shared" ca="1" si="0"/>
        <v>← Bitte Formel eingeben!</v>
      </c>
      <c r="K40" t="e">
        <f ca="1">UPPER(_xlfn.FORMULATEXT(H40))=UPPER(_xlfn.FORMULATEXT(H40))</f>
        <v>#N/A</v>
      </c>
    </row>
    <row r="41" spans="1:11" ht="12.9">
      <c r="A41" t="s">
        <v>211</v>
      </c>
      <c r="B41" t="s">
        <v>459</v>
      </c>
      <c r="C41" t="s">
        <v>458</v>
      </c>
      <c r="D41" t="s">
        <v>457</v>
      </c>
      <c r="E41">
        <v>38312</v>
      </c>
      <c r="F41" t="s">
        <v>456</v>
      </c>
      <c r="G41" s="166">
        <v>20</v>
      </c>
      <c r="H41" s="178"/>
      <c r="I41" s="177" t="str">
        <f t="shared" ca="1" si="0"/>
        <v>← Bitte Formel eingeben!</v>
      </c>
      <c r="K41" t="e">
        <f ca="1">UPPER(_xlfn.FORMULATEXT(H41))=UPPER(_xlfn.FORMULATEXT(H41))</f>
        <v>#N/A</v>
      </c>
    </row>
    <row r="42" spans="1:11" ht="12.9">
      <c r="A42" t="s">
        <v>211</v>
      </c>
      <c r="B42" t="s">
        <v>455</v>
      </c>
      <c r="C42" t="s">
        <v>454</v>
      </c>
      <c r="D42" t="s">
        <v>453</v>
      </c>
      <c r="E42">
        <v>27321</v>
      </c>
      <c r="F42" t="s">
        <v>452</v>
      </c>
      <c r="G42" s="166">
        <v>140</v>
      </c>
      <c r="H42" s="178"/>
      <c r="I42" s="177" t="str">
        <f t="shared" ca="1" si="0"/>
        <v>← Bitte Formel eingeben!</v>
      </c>
      <c r="K42" t="e">
        <f ca="1">UPPER(_xlfn.FORMULATEXT(H42))=UPPER(_xlfn.FORMULATEXT(H42))</f>
        <v>#N/A</v>
      </c>
    </row>
    <row r="43" spans="1:11" ht="12.9">
      <c r="A43" t="s">
        <v>206</v>
      </c>
      <c r="B43" t="s">
        <v>451</v>
      </c>
      <c r="C43" t="s">
        <v>450</v>
      </c>
      <c r="D43" t="s">
        <v>449</v>
      </c>
      <c r="E43">
        <v>76835</v>
      </c>
      <c r="F43" t="s">
        <v>448</v>
      </c>
      <c r="G43" s="166">
        <v>25</v>
      </c>
      <c r="H43" s="178"/>
      <c r="I43" s="177" t="str">
        <f t="shared" ca="1" si="0"/>
        <v>← Bitte Formel eingeben!</v>
      </c>
      <c r="K43" t="e">
        <f ca="1">UPPER(_xlfn.FORMULATEXT(H43))=UPPER(_xlfn.FORMULATEXT(H43))</f>
        <v>#N/A</v>
      </c>
    </row>
    <row r="44" spans="1:11" ht="12.9">
      <c r="A44" t="s">
        <v>211</v>
      </c>
      <c r="B44" t="s">
        <v>447</v>
      </c>
      <c r="C44" t="s">
        <v>446</v>
      </c>
      <c r="D44" t="s">
        <v>445</v>
      </c>
      <c r="E44">
        <v>54340</v>
      </c>
      <c r="F44" t="s">
        <v>444</v>
      </c>
      <c r="G44" s="166">
        <v>140</v>
      </c>
      <c r="H44" s="178"/>
      <c r="I44" s="177" t="str">
        <f t="shared" ca="1" si="0"/>
        <v>← Bitte Formel eingeben!</v>
      </c>
      <c r="K44" t="e">
        <f ca="1">UPPER(_xlfn.FORMULATEXT(H44))=UPPER(_xlfn.FORMULATEXT(H44))</f>
        <v>#N/A</v>
      </c>
    </row>
    <row r="45" spans="1:11" ht="12.9">
      <c r="A45" t="s">
        <v>211</v>
      </c>
      <c r="B45" t="s">
        <v>443</v>
      </c>
      <c r="C45" t="s">
        <v>442</v>
      </c>
      <c r="D45" t="s">
        <v>441</v>
      </c>
      <c r="E45">
        <v>76848</v>
      </c>
      <c r="F45" t="s">
        <v>440</v>
      </c>
      <c r="G45" s="166">
        <v>180</v>
      </c>
      <c r="H45" s="178"/>
      <c r="I45" s="177" t="str">
        <f t="shared" ca="1" si="0"/>
        <v>← Bitte Formel eingeben!</v>
      </c>
      <c r="K45" t="e">
        <f ca="1">UPPER(_xlfn.FORMULATEXT(H45))=UPPER(_xlfn.FORMULATEXT(H45))</f>
        <v>#N/A</v>
      </c>
    </row>
    <row r="46" spans="1:11" ht="12.9">
      <c r="A46" t="s">
        <v>211</v>
      </c>
      <c r="B46" t="s">
        <v>439</v>
      </c>
      <c r="C46" t="s">
        <v>438</v>
      </c>
      <c r="D46" t="s">
        <v>437</v>
      </c>
      <c r="E46">
        <v>93080</v>
      </c>
      <c r="F46" t="s">
        <v>436</v>
      </c>
      <c r="G46" s="166">
        <v>105</v>
      </c>
      <c r="H46" s="178"/>
      <c r="I46" s="177" t="str">
        <f t="shared" ca="1" si="0"/>
        <v>← Bitte Formel eingeben!</v>
      </c>
      <c r="K46" t="e">
        <f ca="1">UPPER(_xlfn.FORMULATEXT(H46))=UPPER(_xlfn.FORMULATEXT(H46))</f>
        <v>#N/A</v>
      </c>
    </row>
    <row r="47" spans="1:11" ht="12.9">
      <c r="A47" t="s">
        <v>206</v>
      </c>
      <c r="B47" t="s">
        <v>435</v>
      </c>
      <c r="C47" t="s">
        <v>434</v>
      </c>
      <c r="D47" t="s">
        <v>433</v>
      </c>
      <c r="E47">
        <v>23909</v>
      </c>
      <c r="F47" t="s">
        <v>432</v>
      </c>
      <c r="G47" s="166">
        <v>170</v>
      </c>
      <c r="H47" s="178"/>
      <c r="I47" s="177" t="str">
        <f t="shared" ca="1" si="0"/>
        <v>← Bitte Formel eingeben!</v>
      </c>
      <c r="K47" t="e">
        <f ca="1">UPPER(_xlfn.FORMULATEXT(H47))=UPPER(_xlfn.FORMULATEXT(H47))</f>
        <v>#N/A</v>
      </c>
    </row>
    <row r="48" spans="1:11" ht="12.9">
      <c r="A48" t="s">
        <v>206</v>
      </c>
      <c r="B48" t="s">
        <v>431</v>
      </c>
      <c r="C48" t="s">
        <v>430</v>
      </c>
      <c r="D48" t="s">
        <v>429</v>
      </c>
      <c r="E48">
        <v>37296</v>
      </c>
      <c r="F48" t="s">
        <v>428</v>
      </c>
      <c r="G48" s="166">
        <v>35</v>
      </c>
      <c r="H48" s="178"/>
      <c r="I48" s="177" t="str">
        <f t="shared" ca="1" si="0"/>
        <v>← Bitte Formel eingeben!</v>
      </c>
      <c r="K48" t="e">
        <f ca="1">UPPER(_xlfn.FORMULATEXT(H48))=UPPER(_xlfn.FORMULATEXT(H48))</f>
        <v>#N/A</v>
      </c>
    </row>
    <row r="49" spans="1:11" ht="12.9">
      <c r="A49" t="s">
        <v>206</v>
      </c>
      <c r="B49" t="s">
        <v>427</v>
      </c>
      <c r="C49" t="s">
        <v>426</v>
      </c>
      <c r="D49" t="s">
        <v>425</v>
      </c>
      <c r="E49">
        <v>27412</v>
      </c>
      <c r="F49" t="s">
        <v>424</v>
      </c>
      <c r="G49" s="166">
        <v>150</v>
      </c>
      <c r="H49" s="178"/>
      <c r="I49" s="177" t="str">
        <f t="shared" ca="1" si="0"/>
        <v>← Bitte Formel eingeben!</v>
      </c>
      <c r="K49" t="e">
        <f ca="1">UPPER(_xlfn.FORMULATEXT(H49))=UPPER(_xlfn.FORMULATEXT(H49))</f>
        <v>#N/A</v>
      </c>
    </row>
    <row r="50" spans="1:11" ht="12.9">
      <c r="A50" t="s">
        <v>206</v>
      </c>
      <c r="B50" t="s">
        <v>423</v>
      </c>
      <c r="C50" t="s">
        <v>23</v>
      </c>
      <c r="D50" t="s">
        <v>351</v>
      </c>
      <c r="E50">
        <v>86911</v>
      </c>
      <c r="F50" t="s">
        <v>350</v>
      </c>
      <c r="H50" s="178"/>
      <c r="I50" s="177" t="str">
        <f t="shared" ca="1" si="0"/>
        <v>← Bitte Formel eingeben!</v>
      </c>
      <c r="K50" t="e">
        <f ca="1">UPPER(_xlfn.FORMULATEXT(H50))=UPPER(_xlfn.FORMULATEXT(H50))</f>
        <v>#N/A</v>
      </c>
    </row>
    <row r="51" spans="1:11" ht="12.9">
      <c r="A51" t="s">
        <v>206</v>
      </c>
      <c r="B51" t="s">
        <v>422</v>
      </c>
      <c r="C51" t="s">
        <v>421</v>
      </c>
      <c r="D51" t="s">
        <v>420</v>
      </c>
      <c r="E51">
        <v>90518</v>
      </c>
      <c r="F51" t="s">
        <v>419</v>
      </c>
      <c r="G51" s="166">
        <v>15</v>
      </c>
      <c r="H51" s="178"/>
      <c r="I51" s="177" t="str">
        <f t="shared" ca="1" si="0"/>
        <v>← Bitte Formel eingeben!</v>
      </c>
      <c r="K51" t="e">
        <f ca="1">UPPER(_xlfn.FORMULATEXT(H51))=UPPER(_xlfn.FORMULATEXT(H51))</f>
        <v>#N/A</v>
      </c>
    </row>
    <row r="52" spans="1:11" ht="12.9">
      <c r="A52" t="s">
        <v>206</v>
      </c>
      <c r="B52" t="s">
        <v>418</v>
      </c>
      <c r="C52" t="s">
        <v>417</v>
      </c>
      <c r="D52" t="s">
        <v>416</v>
      </c>
      <c r="E52">
        <v>38102</v>
      </c>
      <c r="F52" t="s">
        <v>415</v>
      </c>
      <c r="G52" s="166">
        <v>160</v>
      </c>
      <c r="H52" s="178"/>
      <c r="I52" s="177" t="str">
        <f t="shared" ca="1" si="0"/>
        <v>← Bitte Formel eingeben!</v>
      </c>
      <c r="K52" t="e">
        <f ca="1">UPPER(_xlfn.FORMULATEXT(H52))=UPPER(_xlfn.FORMULATEXT(H52))</f>
        <v>#N/A</v>
      </c>
    </row>
    <row r="53" spans="1:11" ht="12.9">
      <c r="A53" t="s">
        <v>206</v>
      </c>
      <c r="B53" t="s">
        <v>414</v>
      </c>
      <c r="C53" t="s">
        <v>7</v>
      </c>
      <c r="D53" t="s">
        <v>413</v>
      </c>
      <c r="E53">
        <v>56428</v>
      </c>
      <c r="F53" t="s">
        <v>412</v>
      </c>
      <c r="G53" s="166">
        <v>235</v>
      </c>
      <c r="H53" s="178"/>
      <c r="I53" s="177" t="str">
        <f t="shared" ca="1" si="0"/>
        <v>← Bitte Formel eingeben!</v>
      </c>
      <c r="K53" t="e">
        <f ca="1">UPPER(_xlfn.FORMULATEXT(H53))=UPPER(_xlfn.FORMULATEXT(H53))</f>
        <v>#N/A</v>
      </c>
    </row>
    <row r="54" spans="1:11" ht="12.9">
      <c r="A54" t="s">
        <v>206</v>
      </c>
      <c r="B54" t="s">
        <v>411</v>
      </c>
      <c r="C54" t="s">
        <v>410</v>
      </c>
      <c r="D54" t="s">
        <v>409</v>
      </c>
      <c r="E54">
        <v>76530</v>
      </c>
      <c r="F54" t="s">
        <v>408</v>
      </c>
      <c r="G54" s="166">
        <v>115</v>
      </c>
      <c r="H54" s="178"/>
      <c r="I54" s="177" t="str">
        <f t="shared" ca="1" si="0"/>
        <v>← Bitte Formel eingeben!</v>
      </c>
      <c r="K54" t="e">
        <f ca="1">UPPER(_xlfn.FORMULATEXT(H54))=UPPER(_xlfn.FORMULATEXT(H54))</f>
        <v>#N/A</v>
      </c>
    </row>
    <row r="55" spans="1:11" ht="12.9">
      <c r="A55" t="s">
        <v>211</v>
      </c>
      <c r="B55" t="s">
        <v>407</v>
      </c>
      <c r="C55" t="s">
        <v>406</v>
      </c>
      <c r="D55" t="s">
        <v>405</v>
      </c>
      <c r="E55">
        <v>91734</v>
      </c>
      <c r="F55" t="s">
        <v>404</v>
      </c>
      <c r="G55" s="166">
        <v>60</v>
      </c>
      <c r="H55" s="178"/>
      <c r="I55" s="177" t="str">
        <f t="shared" ca="1" si="0"/>
        <v>← Bitte Formel eingeben!</v>
      </c>
      <c r="K55" t="e">
        <f ca="1">UPPER(_xlfn.FORMULATEXT(H55))=UPPER(_xlfn.FORMULATEXT(H55))</f>
        <v>#N/A</v>
      </c>
    </row>
    <row r="56" spans="1:11" ht="12.9">
      <c r="A56" t="s">
        <v>244</v>
      </c>
      <c r="B56" t="s">
        <v>403</v>
      </c>
      <c r="C56" t="s">
        <v>402</v>
      </c>
      <c r="D56" t="s">
        <v>401</v>
      </c>
      <c r="E56">
        <v>25572</v>
      </c>
      <c r="F56" t="s">
        <v>400</v>
      </c>
      <c r="G56" s="166">
        <v>240</v>
      </c>
      <c r="H56" s="178"/>
      <c r="I56" s="177" t="str">
        <f t="shared" ca="1" si="0"/>
        <v>← Bitte Formel eingeben!</v>
      </c>
      <c r="K56" t="e">
        <f ca="1">UPPER(_xlfn.FORMULATEXT(H56))=UPPER(_xlfn.FORMULATEXT(H56))</f>
        <v>#N/A</v>
      </c>
    </row>
    <row r="57" spans="1:11" ht="12.9">
      <c r="A57" t="s">
        <v>211</v>
      </c>
      <c r="B57" t="s">
        <v>399</v>
      </c>
      <c r="C57" t="s">
        <v>398</v>
      </c>
      <c r="D57" t="s">
        <v>397</v>
      </c>
      <c r="E57">
        <v>66399</v>
      </c>
      <c r="F57" t="s">
        <v>396</v>
      </c>
      <c r="G57" s="166">
        <v>100</v>
      </c>
      <c r="H57" s="178"/>
      <c r="I57" s="177" t="str">
        <f t="shared" ca="1" si="0"/>
        <v>← Bitte Formel eingeben!</v>
      </c>
      <c r="K57" t="e">
        <f ca="1">UPPER(_xlfn.FORMULATEXT(H57))=UPPER(_xlfn.FORMULATEXT(H57))</f>
        <v>#N/A</v>
      </c>
    </row>
    <row r="58" spans="1:11" ht="12.9">
      <c r="A58" t="s">
        <v>206</v>
      </c>
      <c r="B58" t="s">
        <v>395</v>
      </c>
      <c r="C58" t="s">
        <v>394</v>
      </c>
      <c r="D58" t="s">
        <v>393</v>
      </c>
      <c r="E58">
        <v>64390</v>
      </c>
      <c r="F58" t="s">
        <v>392</v>
      </c>
      <c r="G58" s="166">
        <v>80</v>
      </c>
      <c r="H58" s="178"/>
      <c r="I58" s="177" t="str">
        <f t="shared" ca="1" si="0"/>
        <v>← Bitte Formel eingeben!</v>
      </c>
      <c r="K58" t="e">
        <f ca="1">UPPER(_xlfn.FORMULATEXT(H58))=UPPER(_xlfn.FORMULATEXT(H58))</f>
        <v>#N/A</v>
      </c>
    </row>
    <row r="59" spans="1:11" ht="12.9">
      <c r="A59" t="s">
        <v>206</v>
      </c>
      <c r="B59" t="s">
        <v>391</v>
      </c>
      <c r="C59" t="s">
        <v>390</v>
      </c>
      <c r="D59" t="s">
        <v>389</v>
      </c>
      <c r="E59">
        <v>67680</v>
      </c>
      <c r="F59" t="s">
        <v>388</v>
      </c>
      <c r="G59" s="166">
        <v>180</v>
      </c>
      <c r="H59" s="178"/>
      <c r="I59" s="177" t="str">
        <f t="shared" ca="1" si="0"/>
        <v>← Bitte Formel eingeben!</v>
      </c>
      <c r="K59" t="e">
        <f ca="1">UPPER(_xlfn.FORMULATEXT(H59))=UPPER(_xlfn.FORMULATEXT(H59))</f>
        <v>#N/A</v>
      </c>
    </row>
    <row r="60" spans="1:11" ht="12.9">
      <c r="A60" t="s">
        <v>211</v>
      </c>
      <c r="B60" t="s">
        <v>3</v>
      </c>
      <c r="C60" t="s">
        <v>387</v>
      </c>
      <c r="D60" t="s">
        <v>386</v>
      </c>
      <c r="E60">
        <v>56414</v>
      </c>
      <c r="F60" t="s">
        <v>385</v>
      </c>
      <c r="G60" s="166">
        <v>75</v>
      </c>
      <c r="H60" s="178"/>
      <c r="I60" s="177" t="str">
        <f t="shared" ca="1" si="0"/>
        <v>← Bitte Formel eingeben!</v>
      </c>
      <c r="K60" t="e">
        <f ca="1">UPPER(_xlfn.FORMULATEXT(H60))=UPPER(_xlfn.FORMULATEXT(H60))</f>
        <v>#N/A</v>
      </c>
    </row>
    <row r="61" spans="1:11" ht="12.9">
      <c r="A61" t="s">
        <v>211</v>
      </c>
      <c r="B61" t="s">
        <v>384</v>
      </c>
      <c r="C61" t="s">
        <v>383</v>
      </c>
      <c r="D61" t="s">
        <v>382</v>
      </c>
      <c r="E61">
        <v>74369</v>
      </c>
      <c r="F61" t="s">
        <v>381</v>
      </c>
      <c r="G61" s="166">
        <v>180</v>
      </c>
      <c r="H61" s="178"/>
      <c r="I61" s="177" t="str">
        <f t="shared" ca="1" si="0"/>
        <v>← Bitte Formel eingeben!</v>
      </c>
      <c r="K61" t="e">
        <f ca="1">UPPER(_xlfn.FORMULATEXT(H61))=UPPER(_xlfn.FORMULATEXT(H61))</f>
        <v>#N/A</v>
      </c>
    </row>
    <row r="62" spans="1:11" ht="12.9">
      <c r="A62" t="s">
        <v>206</v>
      </c>
      <c r="B62" t="s">
        <v>380</v>
      </c>
      <c r="C62" t="s">
        <v>379</v>
      </c>
      <c r="D62" t="s">
        <v>378</v>
      </c>
      <c r="E62">
        <v>66484</v>
      </c>
      <c r="F62" t="s">
        <v>377</v>
      </c>
      <c r="G62" s="166">
        <v>85</v>
      </c>
      <c r="H62" s="178"/>
      <c r="I62" s="177" t="str">
        <f t="shared" ca="1" si="0"/>
        <v>← Bitte Formel eingeben!</v>
      </c>
      <c r="K62" t="e">
        <f ca="1">UPPER(_xlfn.FORMULATEXT(H62))=UPPER(_xlfn.FORMULATEXT(H62))</f>
        <v>#N/A</v>
      </c>
    </row>
    <row r="63" spans="1:11" ht="12.9">
      <c r="A63" t="s">
        <v>206</v>
      </c>
      <c r="B63" t="s">
        <v>376</v>
      </c>
      <c r="C63" t="s">
        <v>375</v>
      </c>
      <c r="D63" t="s">
        <v>374</v>
      </c>
      <c r="E63">
        <v>4318</v>
      </c>
      <c r="F63" t="s">
        <v>373</v>
      </c>
      <c r="G63" s="166">
        <v>100</v>
      </c>
      <c r="H63" s="178"/>
      <c r="I63" s="177" t="str">
        <f t="shared" ca="1" si="0"/>
        <v>← Bitte Formel eingeben!</v>
      </c>
      <c r="K63" t="e">
        <f ca="1">UPPER(_xlfn.FORMULATEXT(H63))=UPPER(_xlfn.FORMULATEXT(H63))</f>
        <v>#N/A</v>
      </c>
    </row>
    <row r="64" spans="1:11" ht="12.9">
      <c r="A64" t="s">
        <v>244</v>
      </c>
      <c r="B64" t="s">
        <v>372</v>
      </c>
      <c r="C64" t="s">
        <v>371</v>
      </c>
      <c r="D64" t="s">
        <v>370</v>
      </c>
      <c r="E64">
        <v>54619</v>
      </c>
      <c r="F64" t="s">
        <v>369</v>
      </c>
      <c r="G64" s="166">
        <v>0</v>
      </c>
      <c r="H64" s="178"/>
      <c r="I64" s="177" t="str">
        <f t="shared" ca="1" si="0"/>
        <v>← Bitte Formel eingeben!</v>
      </c>
      <c r="K64" t="e">
        <f ca="1">UPPER(_xlfn.FORMULATEXT(H64))=UPPER(_xlfn.FORMULATEXT(H64))</f>
        <v>#N/A</v>
      </c>
    </row>
    <row r="65" spans="1:11" ht="12.9">
      <c r="A65" t="s">
        <v>211</v>
      </c>
      <c r="B65" t="s">
        <v>368</v>
      </c>
      <c r="C65" t="s">
        <v>367</v>
      </c>
      <c r="D65" t="s">
        <v>366</v>
      </c>
      <c r="E65">
        <v>88690</v>
      </c>
      <c r="F65" t="s">
        <v>365</v>
      </c>
      <c r="G65" s="166">
        <v>110</v>
      </c>
      <c r="H65" s="178"/>
      <c r="I65" s="177" t="str">
        <f t="shared" ca="1" si="0"/>
        <v>← Bitte Formel eingeben!</v>
      </c>
      <c r="K65" t="e">
        <f ca="1">UPPER(_xlfn.FORMULATEXT(H65))=UPPER(_xlfn.FORMULATEXT(H65))</f>
        <v>#N/A</v>
      </c>
    </row>
    <row r="66" spans="1:11" ht="12.9">
      <c r="A66" t="s">
        <v>211</v>
      </c>
      <c r="B66" t="s">
        <v>364</v>
      </c>
      <c r="C66" t="s">
        <v>363</v>
      </c>
      <c r="D66" t="s">
        <v>362</v>
      </c>
      <c r="E66">
        <v>58454</v>
      </c>
      <c r="F66" t="s">
        <v>361</v>
      </c>
      <c r="G66" s="166">
        <v>170</v>
      </c>
      <c r="H66" s="178"/>
      <c r="I66" s="177" t="str">
        <f t="shared" ca="1" si="0"/>
        <v>← Bitte Formel eingeben!</v>
      </c>
      <c r="K66" t="e">
        <f ca="1">UPPER(_xlfn.FORMULATEXT(H66))=UPPER(_xlfn.FORMULATEXT(H66))</f>
        <v>#N/A</v>
      </c>
    </row>
    <row r="67" spans="1:11" ht="12.9">
      <c r="A67" t="s">
        <v>206</v>
      </c>
      <c r="B67" t="s">
        <v>360</v>
      </c>
      <c r="C67" t="s">
        <v>359</v>
      </c>
      <c r="D67" t="s">
        <v>358</v>
      </c>
      <c r="E67">
        <v>61250</v>
      </c>
      <c r="F67" t="s">
        <v>357</v>
      </c>
      <c r="G67" s="166">
        <v>210</v>
      </c>
      <c r="H67" s="178"/>
      <c r="I67" s="177" t="str">
        <f t="shared" ca="1" si="0"/>
        <v>← Bitte Formel eingeben!</v>
      </c>
      <c r="K67" t="e">
        <f ca="1">UPPER(_xlfn.FORMULATEXT(H67))=UPPER(_xlfn.FORMULATEXT(H67))</f>
        <v>#N/A</v>
      </c>
    </row>
    <row r="68" spans="1:11" ht="12.9">
      <c r="A68" t="s">
        <v>206</v>
      </c>
      <c r="B68" t="s">
        <v>356</v>
      </c>
      <c r="C68" t="s">
        <v>355</v>
      </c>
      <c r="D68" t="s">
        <v>354</v>
      </c>
      <c r="E68">
        <v>75053</v>
      </c>
      <c r="F68" t="s">
        <v>353</v>
      </c>
      <c r="H68" s="178"/>
      <c r="I68" s="177" t="str">
        <f t="shared" ca="1" si="0"/>
        <v>← Bitte Formel eingeben!</v>
      </c>
      <c r="K68" t="e">
        <f ca="1">UPPER(_xlfn.FORMULATEXT(H68))=UPPER(_xlfn.FORMULATEXT(H68))</f>
        <v>#N/A</v>
      </c>
    </row>
    <row r="69" spans="1:11" ht="12.9">
      <c r="A69" t="s">
        <v>211</v>
      </c>
      <c r="B69" t="s">
        <v>352</v>
      </c>
      <c r="C69" t="s">
        <v>23</v>
      </c>
      <c r="D69" t="s">
        <v>351</v>
      </c>
      <c r="E69">
        <v>86911</v>
      </c>
      <c r="F69" t="s">
        <v>350</v>
      </c>
      <c r="G69" s="166">
        <v>75</v>
      </c>
      <c r="H69" s="178"/>
      <c r="I69" s="177" t="str">
        <f t="shared" ca="1" si="0"/>
        <v>← Bitte Formel eingeben!</v>
      </c>
      <c r="K69" t="e">
        <f ca="1">UPPER(_xlfn.FORMULATEXT(H69))=UPPER(_xlfn.FORMULATEXT(H69))</f>
        <v>#N/A</v>
      </c>
    </row>
    <row r="70" spans="1:11" ht="12.9">
      <c r="A70" t="s">
        <v>244</v>
      </c>
      <c r="B70" t="s">
        <v>349</v>
      </c>
      <c r="C70" t="s">
        <v>348</v>
      </c>
      <c r="D70" t="s">
        <v>347</v>
      </c>
      <c r="E70">
        <v>76879</v>
      </c>
      <c r="F70" t="s">
        <v>346</v>
      </c>
      <c r="H70" s="178"/>
      <c r="I70" s="177" t="str">
        <f t="shared" ca="1" si="0"/>
        <v>← Bitte Formel eingeben!</v>
      </c>
      <c r="K70" t="e">
        <f ca="1">UPPER(_xlfn.FORMULATEXT(H70))=UPPER(_xlfn.FORMULATEXT(H70))</f>
        <v>#N/A</v>
      </c>
    </row>
    <row r="71" spans="1:11" ht="12.9">
      <c r="A71" t="s">
        <v>211</v>
      </c>
      <c r="B71" t="s">
        <v>345</v>
      </c>
      <c r="C71" t="s">
        <v>344</v>
      </c>
      <c r="D71" t="s">
        <v>343</v>
      </c>
      <c r="E71">
        <v>84553</v>
      </c>
      <c r="F71" t="s">
        <v>342</v>
      </c>
      <c r="H71" s="178"/>
      <c r="I71" s="177" t="str">
        <f t="shared" ref="I71:I106" ca="1" si="1">IF(ISNA(K71),"← Bitte Formel eingeben!","Gut gemacht!")</f>
        <v>← Bitte Formel eingeben!</v>
      </c>
      <c r="K71" t="e">
        <f ca="1">UPPER(_xlfn.FORMULATEXT(H71))=UPPER(_xlfn.FORMULATEXT(H71))</f>
        <v>#N/A</v>
      </c>
    </row>
    <row r="72" spans="1:11" ht="12.9">
      <c r="A72" t="s">
        <v>206</v>
      </c>
      <c r="B72" t="s">
        <v>341</v>
      </c>
      <c r="C72" t="s">
        <v>340</v>
      </c>
      <c r="D72" t="s">
        <v>339</v>
      </c>
      <c r="E72">
        <v>91484</v>
      </c>
      <c r="F72" t="s">
        <v>338</v>
      </c>
      <c r="H72" s="178"/>
      <c r="I72" s="177" t="str">
        <f t="shared" ca="1" si="1"/>
        <v>← Bitte Formel eingeben!</v>
      </c>
      <c r="K72" t="e">
        <f ca="1">UPPER(_xlfn.FORMULATEXT(H72))=UPPER(_xlfn.FORMULATEXT(H72))</f>
        <v>#N/A</v>
      </c>
    </row>
    <row r="73" spans="1:11" ht="12.9">
      <c r="A73" t="s">
        <v>211</v>
      </c>
      <c r="B73" t="s">
        <v>337</v>
      </c>
      <c r="C73" t="s">
        <v>336</v>
      </c>
      <c r="D73" t="s">
        <v>335</v>
      </c>
      <c r="E73">
        <v>35236</v>
      </c>
      <c r="F73" t="s">
        <v>334</v>
      </c>
      <c r="H73" s="178"/>
      <c r="I73" s="177" t="str">
        <f t="shared" ca="1" si="1"/>
        <v>← Bitte Formel eingeben!</v>
      </c>
      <c r="K73" t="e">
        <f ca="1">UPPER(_xlfn.FORMULATEXT(H73))=UPPER(_xlfn.FORMULATEXT(H73))</f>
        <v>#N/A</v>
      </c>
    </row>
    <row r="74" spans="1:11" ht="12.9">
      <c r="A74" t="s">
        <v>206</v>
      </c>
      <c r="B74" t="s">
        <v>333</v>
      </c>
      <c r="C74" t="s">
        <v>332</v>
      </c>
      <c r="D74" t="s">
        <v>331</v>
      </c>
      <c r="E74">
        <v>72365</v>
      </c>
      <c r="F74" t="s">
        <v>330</v>
      </c>
      <c r="G74" s="166">
        <v>165</v>
      </c>
      <c r="H74" s="178"/>
      <c r="I74" s="177" t="str">
        <f t="shared" ca="1" si="1"/>
        <v>← Bitte Formel eingeben!</v>
      </c>
      <c r="K74" t="e">
        <f ca="1">UPPER(_xlfn.FORMULATEXT(H74))=UPPER(_xlfn.FORMULATEXT(H74))</f>
        <v>#N/A</v>
      </c>
    </row>
    <row r="75" spans="1:11" ht="12.9">
      <c r="A75" t="s">
        <v>206</v>
      </c>
      <c r="B75" t="s">
        <v>329</v>
      </c>
      <c r="C75" t="s">
        <v>328</v>
      </c>
      <c r="D75" t="s">
        <v>327</v>
      </c>
      <c r="E75">
        <v>56479</v>
      </c>
      <c r="F75" t="s">
        <v>326</v>
      </c>
      <c r="G75" s="166">
        <v>90</v>
      </c>
      <c r="H75" s="178"/>
      <c r="I75" s="177" t="str">
        <f t="shared" ca="1" si="1"/>
        <v>← Bitte Formel eingeben!</v>
      </c>
      <c r="K75" t="e">
        <f ca="1">UPPER(_xlfn.FORMULATEXT(H75))=UPPER(_xlfn.FORMULATEXT(H75))</f>
        <v>#N/A</v>
      </c>
    </row>
    <row r="76" spans="1:11" ht="12.9">
      <c r="A76" t="s">
        <v>211</v>
      </c>
      <c r="B76" t="s">
        <v>325</v>
      </c>
      <c r="C76" t="s">
        <v>324</v>
      </c>
      <c r="D76" t="s">
        <v>323</v>
      </c>
      <c r="E76">
        <v>54611</v>
      </c>
      <c r="F76" t="s">
        <v>322</v>
      </c>
      <c r="G76" s="166">
        <v>120</v>
      </c>
      <c r="H76" s="178"/>
      <c r="I76" s="177" t="str">
        <f t="shared" ca="1" si="1"/>
        <v>← Bitte Formel eingeben!</v>
      </c>
      <c r="K76" t="e">
        <f ca="1">UPPER(_xlfn.FORMULATEXT(H76))=UPPER(_xlfn.FORMULATEXT(H76))</f>
        <v>#N/A</v>
      </c>
    </row>
    <row r="77" spans="1:11" ht="12.9">
      <c r="A77" t="s">
        <v>211</v>
      </c>
      <c r="B77" t="s">
        <v>321</v>
      </c>
      <c r="C77" t="s">
        <v>320</v>
      </c>
      <c r="D77" t="s">
        <v>319</v>
      </c>
      <c r="E77">
        <v>91315</v>
      </c>
      <c r="F77" t="s">
        <v>318</v>
      </c>
      <c r="G77" s="166">
        <v>55</v>
      </c>
      <c r="H77" s="178"/>
      <c r="I77" s="177" t="str">
        <f t="shared" ca="1" si="1"/>
        <v>← Bitte Formel eingeben!</v>
      </c>
      <c r="K77" t="e">
        <f ca="1">UPPER(_xlfn.FORMULATEXT(H77))=UPPER(_xlfn.FORMULATEXT(H77))</f>
        <v>#N/A</v>
      </c>
    </row>
    <row r="78" spans="1:11" ht="12.9">
      <c r="A78" t="s">
        <v>211</v>
      </c>
      <c r="B78" t="s">
        <v>317</v>
      </c>
      <c r="C78" t="s">
        <v>316</v>
      </c>
      <c r="D78" t="s">
        <v>315</v>
      </c>
      <c r="E78">
        <v>49448</v>
      </c>
      <c r="F78" t="s">
        <v>314</v>
      </c>
      <c r="G78" s="166">
        <v>20</v>
      </c>
      <c r="H78" s="178"/>
      <c r="I78" s="177" t="str">
        <f t="shared" ca="1" si="1"/>
        <v>← Bitte Formel eingeben!</v>
      </c>
      <c r="K78" t="e">
        <f ca="1">UPPER(_xlfn.FORMULATEXT(H78))=UPPER(_xlfn.FORMULATEXT(H78))</f>
        <v>#N/A</v>
      </c>
    </row>
    <row r="79" spans="1:11" ht="12.9">
      <c r="A79" t="s">
        <v>211</v>
      </c>
      <c r="B79" t="s">
        <v>313</v>
      </c>
      <c r="C79" t="s">
        <v>312</v>
      </c>
      <c r="D79" t="s">
        <v>311</v>
      </c>
      <c r="E79">
        <v>75045</v>
      </c>
      <c r="F79" t="s">
        <v>310</v>
      </c>
      <c r="G79" s="166">
        <v>15</v>
      </c>
      <c r="H79" s="178"/>
      <c r="I79" s="177" t="str">
        <f t="shared" ca="1" si="1"/>
        <v>← Bitte Formel eingeben!</v>
      </c>
      <c r="K79" t="e">
        <f ca="1">UPPER(_xlfn.FORMULATEXT(H79))=UPPER(_xlfn.FORMULATEXT(H79))</f>
        <v>#N/A</v>
      </c>
    </row>
    <row r="80" spans="1:11" ht="12.9">
      <c r="A80" t="s">
        <v>211</v>
      </c>
      <c r="B80" t="s">
        <v>309</v>
      </c>
      <c r="C80" t="s">
        <v>308</v>
      </c>
      <c r="D80" t="s">
        <v>307</v>
      </c>
      <c r="E80">
        <v>85410</v>
      </c>
      <c r="F80" t="s">
        <v>306</v>
      </c>
      <c r="G80" s="166">
        <v>75</v>
      </c>
      <c r="H80" s="178"/>
      <c r="I80" s="177" t="str">
        <f t="shared" ca="1" si="1"/>
        <v>← Bitte Formel eingeben!</v>
      </c>
      <c r="K80" t="e">
        <f ca="1">UPPER(_xlfn.FORMULATEXT(H80))=UPPER(_xlfn.FORMULATEXT(H80))</f>
        <v>#N/A</v>
      </c>
    </row>
    <row r="81" spans="1:11" ht="12.9">
      <c r="A81" t="s">
        <v>244</v>
      </c>
      <c r="B81" t="s">
        <v>305</v>
      </c>
      <c r="C81" t="s">
        <v>5</v>
      </c>
      <c r="D81" t="s">
        <v>304</v>
      </c>
      <c r="E81">
        <v>55469</v>
      </c>
      <c r="F81" t="s">
        <v>303</v>
      </c>
      <c r="G81" s="166">
        <v>30</v>
      </c>
      <c r="H81" s="178"/>
      <c r="I81" s="177" t="str">
        <f t="shared" ca="1" si="1"/>
        <v>← Bitte Formel eingeben!</v>
      </c>
      <c r="K81" t="e">
        <f ca="1">UPPER(_xlfn.FORMULATEXT(H81))=UPPER(_xlfn.FORMULATEXT(H81))</f>
        <v>#N/A</v>
      </c>
    </row>
    <row r="82" spans="1:11" ht="12.9">
      <c r="A82" t="s">
        <v>211</v>
      </c>
      <c r="B82" t="s">
        <v>302</v>
      </c>
      <c r="C82" t="s">
        <v>301</v>
      </c>
      <c r="D82" t="s">
        <v>300</v>
      </c>
      <c r="E82">
        <v>37217</v>
      </c>
      <c r="F82" t="s">
        <v>299</v>
      </c>
      <c r="G82" s="166">
        <v>180</v>
      </c>
      <c r="H82" s="178"/>
      <c r="I82" s="177" t="str">
        <f t="shared" ca="1" si="1"/>
        <v>← Bitte Formel eingeben!</v>
      </c>
      <c r="K82" t="e">
        <f ca="1">UPPER(_xlfn.FORMULATEXT(H82))=UPPER(_xlfn.FORMULATEXT(H82))</f>
        <v>#N/A</v>
      </c>
    </row>
    <row r="83" spans="1:11" ht="12.9">
      <c r="A83" t="s">
        <v>211</v>
      </c>
      <c r="B83" t="s">
        <v>298</v>
      </c>
      <c r="C83" t="s">
        <v>297</v>
      </c>
      <c r="D83" t="s">
        <v>296</v>
      </c>
      <c r="E83">
        <v>26937</v>
      </c>
      <c r="F83" t="s">
        <v>295</v>
      </c>
      <c r="G83" s="166">
        <v>205</v>
      </c>
      <c r="H83" s="178"/>
      <c r="I83" s="177" t="str">
        <f t="shared" ca="1" si="1"/>
        <v>← Bitte Formel eingeben!</v>
      </c>
      <c r="K83" t="e">
        <f ca="1">UPPER(_xlfn.FORMULATEXT(H83))=UPPER(_xlfn.FORMULATEXT(H83))</f>
        <v>#N/A</v>
      </c>
    </row>
    <row r="84" spans="1:11" ht="12.9">
      <c r="A84" t="s">
        <v>206</v>
      </c>
      <c r="B84" t="s">
        <v>294</v>
      </c>
      <c r="C84" t="s">
        <v>293</v>
      </c>
      <c r="D84" t="s">
        <v>292</v>
      </c>
      <c r="E84">
        <v>49429</v>
      </c>
      <c r="F84" t="s">
        <v>291</v>
      </c>
      <c r="G84" s="166">
        <v>25</v>
      </c>
      <c r="H84" s="178"/>
      <c r="I84" s="177" t="str">
        <f t="shared" ca="1" si="1"/>
        <v>← Bitte Formel eingeben!</v>
      </c>
      <c r="K84" t="e">
        <f ca="1">UPPER(_xlfn.FORMULATEXT(H84))=UPPER(_xlfn.FORMULATEXT(H84))</f>
        <v>#N/A</v>
      </c>
    </row>
    <row r="85" spans="1:11" ht="12.9">
      <c r="A85" t="s">
        <v>211</v>
      </c>
      <c r="B85" t="s">
        <v>38</v>
      </c>
      <c r="C85" t="s">
        <v>290</v>
      </c>
      <c r="D85" t="s">
        <v>289</v>
      </c>
      <c r="E85">
        <v>48565</v>
      </c>
      <c r="F85" t="s">
        <v>288</v>
      </c>
      <c r="G85" s="166">
        <v>130</v>
      </c>
      <c r="H85" s="178"/>
      <c r="I85" s="177" t="str">
        <f t="shared" ca="1" si="1"/>
        <v>← Bitte Formel eingeben!</v>
      </c>
      <c r="K85" t="e">
        <f ca="1">UPPER(_xlfn.FORMULATEXT(H85))=UPPER(_xlfn.FORMULATEXT(H85))</f>
        <v>#N/A</v>
      </c>
    </row>
    <row r="86" spans="1:11" ht="12.9">
      <c r="A86" t="s">
        <v>206</v>
      </c>
      <c r="B86" t="s">
        <v>287</v>
      </c>
      <c r="C86" t="s">
        <v>286</v>
      </c>
      <c r="D86" t="s">
        <v>285</v>
      </c>
      <c r="E86">
        <v>54595</v>
      </c>
      <c r="F86" t="s">
        <v>284</v>
      </c>
      <c r="G86" s="166">
        <v>175</v>
      </c>
      <c r="H86" s="178"/>
      <c r="I86" s="177" t="str">
        <f t="shared" ca="1" si="1"/>
        <v>← Bitte Formel eingeben!</v>
      </c>
      <c r="K86" t="e">
        <f ca="1">UPPER(_xlfn.FORMULATEXT(H86))=UPPER(_xlfn.FORMULATEXT(H86))</f>
        <v>#N/A</v>
      </c>
    </row>
    <row r="87" spans="1:11" ht="12.9">
      <c r="A87" t="s">
        <v>206</v>
      </c>
      <c r="B87" t="s">
        <v>283</v>
      </c>
      <c r="C87" t="s">
        <v>282</v>
      </c>
      <c r="D87" t="s">
        <v>281</v>
      </c>
      <c r="E87">
        <v>21683</v>
      </c>
      <c r="F87" t="s">
        <v>280</v>
      </c>
      <c r="G87" s="166">
        <v>10</v>
      </c>
      <c r="H87" s="178"/>
      <c r="I87" s="177" t="str">
        <f t="shared" ca="1" si="1"/>
        <v>← Bitte Formel eingeben!</v>
      </c>
      <c r="K87" t="e">
        <f ca="1">UPPER(_xlfn.FORMULATEXT(H87))=UPPER(_xlfn.FORMULATEXT(H87))</f>
        <v>#N/A</v>
      </c>
    </row>
    <row r="88" spans="1:11" ht="12.9">
      <c r="A88" t="s">
        <v>211</v>
      </c>
      <c r="B88" t="s">
        <v>279</v>
      </c>
      <c r="C88" t="s">
        <v>278</v>
      </c>
      <c r="D88" t="s">
        <v>277</v>
      </c>
      <c r="E88">
        <v>27211</v>
      </c>
      <c r="F88" t="s">
        <v>276</v>
      </c>
      <c r="G88" s="166">
        <v>35</v>
      </c>
      <c r="H88" s="178"/>
      <c r="I88" s="177" t="str">
        <f t="shared" ca="1" si="1"/>
        <v>← Bitte Formel eingeben!</v>
      </c>
      <c r="K88" t="e">
        <f ca="1">UPPER(_xlfn.FORMULATEXT(H88))=UPPER(_xlfn.FORMULATEXT(H88))</f>
        <v>#N/A</v>
      </c>
    </row>
    <row r="89" spans="1:11" ht="12.9">
      <c r="A89" t="s">
        <v>211</v>
      </c>
      <c r="B89" t="s">
        <v>275</v>
      </c>
      <c r="C89" t="s">
        <v>274</v>
      </c>
      <c r="D89" t="s">
        <v>273</v>
      </c>
      <c r="E89">
        <v>49424</v>
      </c>
      <c r="F89" t="s">
        <v>272</v>
      </c>
      <c r="G89" s="166">
        <v>245</v>
      </c>
      <c r="H89" s="178"/>
      <c r="I89" s="177" t="str">
        <f t="shared" ca="1" si="1"/>
        <v>← Bitte Formel eingeben!</v>
      </c>
      <c r="K89" t="e">
        <f ca="1">UPPER(_xlfn.FORMULATEXT(H89))=UPPER(_xlfn.FORMULATEXT(H89))</f>
        <v>#N/A</v>
      </c>
    </row>
    <row r="90" spans="1:11" ht="12.9">
      <c r="A90" t="s">
        <v>211</v>
      </c>
      <c r="B90" t="s">
        <v>271</v>
      </c>
      <c r="C90" t="s">
        <v>270</v>
      </c>
      <c r="D90" t="s">
        <v>269</v>
      </c>
      <c r="E90">
        <v>56338</v>
      </c>
      <c r="F90" t="s">
        <v>268</v>
      </c>
      <c r="G90" s="166">
        <v>105</v>
      </c>
      <c r="H90" s="178"/>
      <c r="I90" s="177" t="str">
        <f t="shared" ca="1" si="1"/>
        <v>← Bitte Formel eingeben!</v>
      </c>
      <c r="K90" t="e">
        <f ca="1">UPPER(_xlfn.FORMULATEXT(H90))=UPPER(_xlfn.FORMULATEXT(H90))</f>
        <v>#N/A</v>
      </c>
    </row>
    <row r="91" spans="1:11" ht="12.9">
      <c r="A91" t="s">
        <v>206</v>
      </c>
      <c r="B91" t="s">
        <v>267</v>
      </c>
      <c r="C91" t="s">
        <v>266</v>
      </c>
      <c r="D91" t="s">
        <v>265</v>
      </c>
      <c r="E91">
        <v>54314</v>
      </c>
      <c r="F91" t="s">
        <v>264</v>
      </c>
      <c r="G91" s="166">
        <v>225</v>
      </c>
      <c r="H91" s="178"/>
      <c r="I91" s="177" t="str">
        <f t="shared" ca="1" si="1"/>
        <v>← Bitte Formel eingeben!</v>
      </c>
      <c r="K91" t="e">
        <f ca="1">UPPER(_xlfn.FORMULATEXT(H91))=UPPER(_xlfn.FORMULATEXT(H91))</f>
        <v>#N/A</v>
      </c>
    </row>
    <row r="92" spans="1:11" ht="12.9">
      <c r="A92" t="s">
        <v>206</v>
      </c>
      <c r="B92" t="s">
        <v>263</v>
      </c>
      <c r="C92" t="s">
        <v>602</v>
      </c>
      <c r="D92" t="s">
        <v>261</v>
      </c>
      <c r="E92">
        <v>9306</v>
      </c>
      <c r="F92" t="s">
        <v>260</v>
      </c>
      <c r="G92" s="166">
        <v>185</v>
      </c>
      <c r="H92" s="178"/>
      <c r="I92" s="177" t="str">
        <f t="shared" ca="1" si="1"/>
        <v>← Bitte Formel eingeben!</v>
      </c>
      <c r="K92" t="e">
        <f ca="1">UPPER(_xlfn.FORMULATEXT(H92))=UPPER(_xlfn.FORMULATEXT(H92))</f>
        <v>#N/A</v>
      </c>
    </row>
    <row r="93" spans="1:11" ht="12.9">
      <c r="A93" t="s">
        <v>206</v>
      </c>
      <c r="B93" t="s">
        <v>99</v>
      </c>
      <c r="C93" t="s">
        <v>259</v>
      </c>
      <c r="D93" t="s">
        <v>258</v>
      </c>
      <c r="E93">
        <v>63868</v>
      </c>
      <c r="F93" t="s">
        <v>257</v>
      </c>
      <c r="G93" s="166">
        <v>215</v>
      </c>
      <c r="H93" s="178"/>
      <c r="I93" s="177" t="str">
        <f t="shared" ca="1" si="1"/>
        <v>← Bitte Formel eingeben!</v>
      </c>
      <c r="K93" t="e">
        <f ca="1">UPPER(_xlfn.FORMULATEXT(H93))=UPPER(_xlfn.FORMULATEXT(H93))</f>
        <v>#N/A</v>
      </c>
    </row>
    <row r="94" spans="1:11" ht="12.9">
      <c r="A94" t="s">
        <v>206</v>
      </c>
      <c r="B94" t="s">
        <v>256</v>
      </c>
      <c r="C94" t="s">
        <v>255</v>
      </c>
      <c r="D94" t="s">
        <v>254</v>
      </c>
      <c r="E94">
        <v>54298</v>
      </c>
      <c r="F94" t="s">
        <v>253</v>
      </c>
      <c r="G94" s="166">
        <v>70</v>
      </c>
      <c r="H94" s="178"/>
      <c r="I94" s="177" t="str">
        <f t="shared" ca="1" si="1"/>
        <v>← Bitte Formel eingeben!</v>
      </c>
      <c r="K94" t="e">
        <f ca="1">UPPER(_xlfn.FORMULATEXT(H94))=UPPER(_xlfn.FORMULATEXT(H94))</f>
        <v>#N/A</v>
      </c>
    </row>
    <row r="95" spans="1:11" ht="12.9">
      <c r="A95" t="s">
        <v>211</v>
      </c>
      <c r="B95" t="s">
        <v>252</v>
      </c>
      <c r="C95" t="s">
        <v>251</v>
      </c>
      <c r="D95" t="s">
        <v>250</v>
      </c>
      <c r="E95">
        <v>54295</v>
      </c>
      <c r="F95" t="s">
        <v>249</v>
      </c>
      <c r="G95" s="166">
        <v>35</v>
      </c>
      <c r="H95" s="178"/>
      <c r="I95" s="177" t="str">
        <f t="shared" ca="1" si="1"/>
        <v>← Bitte Formel eingeben!</v>
      </c>
      <c r="K95" t="e">
        <f ca="1">UPPER(_xlfn.FORMULATEXT(H95))=UPPER(_xlfn.FORMULATEXT(H95))</f>
        <v>#N/A</v>
      </c>
    </row>
    <row r="96" spans="1:11" ht="12.9">
      <c r="A96" t="s">
        <v>206</v>
      </c>
      <c r="B96" t="s">
        <v>248</v>
      </c>
      <c r="C96" t="s">
        <v>247</v>
      </c>
      <c r="D96" t="s">
        <v>246</v>
      </c>
      <c r="E96">
        <v>75387</v>
      </c>
      <c r="F96" t="s">
        <v>245</v>
      </c>
      <c r="G96" s="166">
        <v>55</v>
      </c>
      <c r="H96" s="178"/>
      <c r="I96" s="177" t="str">
        <f t="shared" ca="1" si="1"/>
        <v>← Bitte Formel eingeben!</v>
      </c>
      <c r="K96" t="e">
        <f ca="1">UPPER(_xlfn.FORMULATEXT(H96))=UPPER(_xlfn.FORMULATEXT(H96))</f>
        <v>#N/A</v>
      </c>
    </row>
    <row r="97" spans="1:11" ht="12.9">
      <c r="A97" t="s">
        <v>244</v>
      </c>
      <c r="B97" t="s">
        <v>243</v>
      </c>
      <c r="C97" t="s">
        <v>242</v>
      </c>
      <c r="D97" t="s">
        <v>241</v>
      </c>
      <c r="E97">
        <v>54411</v>
      </c>
      <c r="F97" t="s">
        <v>240</v>
      </c>
      <c r="G97" s="166">
        <v>95</v>
      </c>
      <c r="H97" s="178"/>
      <c r="I97" s="177" t="str">
        <f t="shared" ca="1" si="1"/>
        <v>← Bitte Formel eingeben!</v>
      </c>
      <c r="K97" t="e">
        <f ca="1">UPPER(_xlfn.FORMULATEXT(H97))=UPPER(_xlfn.FORMULATEXT(H97))</f>
        <v>#N/A</v>
      </c>
    </row>
    <row r="98" spans="1:11" ht="12.9">
      <c r="A98" t="s">
        <v>211</v>
      </c>
      <c r="B98" t="s">
        <v>239</v>
      </c>
      <c r="C98" t="s">
        <v>238</v>
      </c>
      <c r="D98" t="s">
        <v>237</v>
      </c>
      <c r="E98">
        <v>59192</v>
      </c>
      <c r="F98" t="s">
        <v>236</v>
      </c>
      <c r="G98" s="166">
        <v>70</v>
      </c>
      <c r="H98" s="178"/>
      <c r="I98" s="177" t="str">
        <f t="shared" ca="1" si="1"/>
        <v>← Bitte Formel eingeben!</v>
      </c>
      <c r="K98" t="e">
        <f ca="1">UPPER(_xlfn.FORMULATEXT(H98))=UPPER(_xlfn.FORMULATEXT(H98))</f>
        <v>#N/A</v>
      </c>
    </row>
    <row r="99" spans="1:11" ht="12.9">
      <c r="A99" t="s">
        <v>211</v>
      </c>
      <c r="B99" t="s">
        <v>235</v>
      </c>
      <c r="C99" t="s">
        <v>234</v>
      </c>
      <c r="D99" t="s">
        <v>233</v>
      </c>
      <c r="E99">
        <v>65195</v>
      </c>
      <c r="F99" t="s">
        <v>232</v>
      </c>
      <c r="G99" s="166">
        <v>195</v>
      </c>
      <c r="H99" s="178"/>
      <c r="I99" s="177" t="str">
        <f t="shared" ca="1" si="1"/>
        <v>← Bitte Formel eingeben!</v>
      </c>
      <c r="K99" t="e">
        <f ca="1">UPPER(_xlfn.FORMULATEXT(H99))=UPPER(_xlfn.FORMULATEXT(H99))</f>
        <v>#N/A</v>
      </c>
    </row>
    <row r="100" spans="1:11" ht="12.9">
      <c r="A100" t="s">
        <v>206</v>
      </c>
      <c r="B100" t="s">
        <v>231</v>
      </c>
      <c r="C100" t="s">
        <v>230</v>
      </c>
      <c r="D100" t="s">
        <v>229</v>
      </c>
      <c r="E100">
        <v>55234</v>
      </c>
      <c r="F100" t="s">
        <v>228</v>
      </c>
      <c r="G100" s="166">
        <v>130</v>
      </c>
      <c r="H100" s="178"/>
      <c r="I100" s="177" t="str">
        <f t="shared" ca="1" si="1"/>
        <v>← Bitte Formel eingeben!</v>
      </c>
      <c r="K100" t="e">
        <f ca="1">UPPER(_xlfn.FORMULATEXT(H100))=UPPER(_xlfn.FORMULATEXT(H100))</f>
        <v>#N/A</v>
      </c>
    </row>
    <row r="101" spans="1:11" ht="12.9">
      <c r="A101" t="s">
        <v>206</v>
      </c>
      <c r="B101" t="s">
        <v>227</v>
      </c>
      <c r="C101" t="s">
        <v>226</v>
      </c>
      <c r="D101" t="s">
        <v>225</v>
      </c>
      <c r="E101">
        <v>25368</v>
      </c>
      <c r="F101" t="s">
        <v>224</v>
      </c>
      <c r="G101" s="166">
        <v>185</v>
      </c>
      <c r="H101" s="178"/>
      <c r="I101" s="177" t="str">
        <f t="shared" ca="1" si="1"/>
        <v>← Bitte Formel eingeben!</v>
      </c>
      <c r="K101" t="e">
        <f ca="1">UPPER(_xlfn.FORMULATEXT(H101))=UPPER(_xlfn.FORMULATEXT(H101))</f>
        <v>#N/A</v>
      </c>
    </row>
    <row r="102" spans="1:11" ht="12.9">
      <c r="A102" t="s">
        <v>211</v>
      </c>
      <c r="B102" t="s">
        <v>223</v>
      </c>
      <c r="C102" t="s">
        <v>222</v>
      </c>
      <c r="D102" t="s">
        <v>221</v>
      </c>
      <c r="E102">
        <v>24568</v>
      </c>
      <c r="F102" t="s">
        <v>220</v>
      </c>
      <c r="G102" s="166">
        <v>145</v>
      </c>
      <c r="H102" s="178"/>
      <c r="I102" s="177" t="str">
        <f t="shared" ca="1" si="1"/>
        <v>← Bitte Formel eingeben!</v>
      </c>
      <c r="K102" t="e">
        <f ca="1">UPPER(_xlfn.FORMULATEXT(H102))=UPPER(_xlfn.FORMULATEXT(H102))</f>
        <v>#N/A</v>
      </c>
    </row>
    <row r="103" spans="1:11" ht="12.9">
      <c r="A103" t="s">
        <v>211</v>
      </c>
      <c r="B103" t="s">
        <v>219</v>
      </c>
      <c r="C103" t="s">
        <v>218</v>
      </c>
      <c r="D103" t="s">
        <v>217</v>
      </c>
      <c r="E103">
        <v>56761</v>
      </c>
      <c r="F103" t="s">
        <v>216</v>
      </c>
      <c r="G103" s="166">
        <v>200</v>
      </c>
      <c r="H103" s="178"/>
      <c r="I103" s="177" t="str">
        <f t="shared" ca="1" si="1"/>
        <v>← Bitte Formel eingeben!</v>
      </c>
      <c r="K103" t="e">
        <f ca="1">UPPER(_xlfn.FORMULATEXT(H103))=UPPER(_xlfn.FORMULATEXT(H103))</f>
        <v>#N/A</v>
      </c>
    </row>
    <row r="104" spans="1:11" ht="12.9">
      <c r="A104" t="s">
        <v>206</v>
      </c>
      <c r="B104" t="s">
        <v>215</v>
      </c>
      <c r="C104" t="s">
        <v>214</v>
      </c>
      <c r="D104" t="s">
        <v>213</v>
      </c>
      <c r="E104">
        <v>19205</v>
      </c>
      <c r="F104" t="s">
        <v>212</v>
      </c>
      <c r="G104" s="166">
        <v>180</v>
      </c>
      <c r="H104" s="178"/>
      <c r="I104" s="177" t="str">
        <f t="shared" ca="1" si="1"/>
        <v>← Bitte Formel eingeben!</v>
      </c>
      <c r="K104" t="e">
        <f ca="1">UPPER(_xlfn.FORMULATEXT(H104))=UPPER(_xlfn.FORMULATEXT(H104))</f>
        <v>#N/A</v>
      </c>
    </row>
    <row r="105" spans="1:11" ht="12.9">
      <c r="A105" t="s">
        <v>211</v>
      </c>
      <c r="B105" t="s">
        <v>210</v>
      </c>
      <c r="C105" t="s">
        <v>209</v>
      </c>
      <c r="D105" t="s">
        <v>208</v>
      </c>
      <c r="E105">
        <v>85095</v>
      </c>
      <c r="F105" t="s">
        <v>207</v>
      </c>
      <c r="G105" s="166">
        <v>105</v>
      </c>
      <c r="H105" s="178"/>
      <c r="I105" s="177" t="str">
        <f t="shared" ca="1" si="1"/>
        <v>← Bitte Formel eingeben!</v>
      </c>
      <c r="K105" t="e">
        <f ca="1">UPPER(_xlfn.FORMULATEXT(H105))=UPPER(_xlfn.FORMULATEXT(H105))</f>
        <v>#N/A</v>
      </c>
    </row>
    <row r="106" spans="1:11" ht="12.9">
      <c r="A106" t="s">
        <v>206</v>
      </c>
      <c r="B106" t="s">
        <v>205</v>
      </c>
      <c r="C106" t="s">
        <v>602</v>
      </c>
      <c r="D106" t="s">
        <v>204</v>
      </c>
      <c r="E106">
        <v>56751</v>
      </c>
      <c r="F106" t="s">
        <v>203</v>
      </c>
      <c r="G106" s="166">
        <v>190</v>
      </c>
      <c r="H106" s="178"/>
      <c r="I106" s="177" t="str">
        <f t="shared" ca="1" si="1"/>
        <v>← Bitte Formel eingeben!</v>
      </c>
      <c r="K106" t="e">
        <f ca="1">UPPER(_xlfn.FORMULATEXT(H106))=UPPER(_xlfn.FORMULATEXT(H106))</f>
        <v>#N/A</v>
      </c>
    </row>
    <row r="107" spans="1:11" ht="13.2" customHeight="1">
      <c r="A107" s="172"/>
      <c r="B107" s="172"/>
      <c r="C107" s="172"/>
      <c r="D107" s="172"/>
      <c r="E107" s="172"/>
      <c r="F107" s="172"/>
      <c r="G107" s="171"/>
      <c r="H107" s="176"/>
      <c r="I107" s="172"/>
    </row>
    <row r="108" spans="1:11" ht="12.9">
      <c r="F108" s="169" t="s">
        <v>176</v>
      </c>
      <c r="G108" s="168">
        <f>SUM(G6:G106)</f>
        <v>10975</v>
      </c>
    </row>
    <row r="109" spans="1:11" ht="12.9">
      <c r="F109" s="169" t="s">
        <v>172</v>
      </c>
      <c r="G109" s="170">
        <f>COUNT(G6:G106)</f>
        <v>93</v>
      </c>
    </row>
    <row r="110" spans="1:11" ht="12.9">
      <c r="F110" s="169" t="s">
        <v>173</v>
      </c>
      <c r="G110" s="168">
        <f>AVERAGE(G6:G106)</f>
        <v>118.01075268817205</v>
      </c>
      <c r="H110" s="175"/>
    </row>
  </sheetData>
  <mergeCells count="1">
    <mergeCell ref="A1:H1"/>
  </mergeCells>
  <conditionalFormatting sqref="C50 C69">
    <cfRule type="cellIs" dxfId="28" priority="2" operator="equal">
      <formula>"Bauer"</formula>
    </cfRule>
  </conditionalFormatting>
  <conditionalFormatting sqref="G108">
    <cfRule type="cellIs" dxfId="27" priority="4" operator="equal">
      <formula>SUM(G6:G106)</formula>
    </cfRule>
  </conditionalFormatting>
  <conditionalFormatting sqref="G109">
    <cfRule type="cellIs" dxfId="26" priority="5" operator="equal">
      <formula>COUNT(G6:G106)</formula>
    </cfRule>
  </conditionalFormatting>
  <conditionalFormatting sqref="G110">
    <cfRule type="cellIs" dxfId="25" priority="3" operator="equal">
      <formula>AVERAGE(G6:G106)</formula>
    </cfRule>
  </conditionalFormatting>
  <conditionalFormatting sqref="H6:H106">
    <cfRule type="cellIs" dxfId="24" priority="7" operator="equal">
      <formula>IF(G6&gt;0,UPPER("JA"),"---")</formula>
    </cfRule>
  </conditionalFormatting>
  <conditionalFormatting sqref="H110">
    <cfRule type="cellIs" dxfId="23" priority="6" operator="equal">
      <formula>"Gut gemacht!"</formula>
    </cfRule>
  </conditionalFormatting>
  <conditionalFormatting sqref="I6:I106">
    <cfRule type="cellIs" dxfId="22" priority="1" operator="equal">
      <formula>"Gut gemacht!"</formula>
    </cfRule>
  </conditionalFormatting>
  <pageMargins left="0.78749999999999998" right="0.78749999999999998" top="1.0249999999999999" bottom="1.0249999999999999" header="0.78749999999999998" footer="0.78749999999999998"/>
  <pageSetup paperSize="9" orientation="portrait" horizontalDpi="300" verticalDpi="300"/>
  <headerFooter>
    <oddHeader>&amp;C&amp;"Arial,Standard"&amp;A</oddHeader>
    <oddFooter>&amp;C&amp;"Arial,Standard"Seite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78D56-E253-4DE2-8187-691403B54A92}">
  <sheetPr>
    <tabColor theme="8" tint="0.59999389629810485"/>
  </sheetPr>
  <dimension ref="A1:K109"/>
  <sheetViews>
    <sheetView zoomScaleNormal="100" workbookViewId="0">
      <selection activeCell="C88" sqref="C88"/>
    </sheetView>
  </sheetViews>
  <sheetFormatPr baseColWidth="10" defaultColWidth="12.6640625" defaultRowHeight="12.75" customHeight="1"/>
  <cols>
    <col min="1" max="1" width="8.08203125" customWidth="1"/>
    <col min="2" max="2" width="12.33203125" customWidth="1"/>
    <col min="3" max="3" width="13.33203125" customWidth="1"/>
    <col min="4" max="4" width="29.1640625" customWidth="1"/>
    <col min="5" max="5" width="8.4140625" customWidth="1"/>
    <col min="6" max="6" width="21.08203125" customWidth="1"/>
    <col min="7" max="7" width="11.4140625" style="166" customWidth="1"/>
    <col min="8" max="8" width="9.83203125" style="150" customWidth="1"/>
    <col min="9" max="9" width="13" customWidth="1"/>
    <col min="11" max="11" width="0" hidden="1" customWidth="1"/>
  </cols>
  <sheetData>
    <row r="1" spans="1:11" ht="33" customHeight="1">
      <c r="A1" s="187" t="s">
        <v>599</v>
      </c>
      <c r="B1" s="187"/>
      <c r="C1" s="187"/>
      <c r="D1" s="187"/>
      <c r="E1" s="187"/>
      <c r="F1" s="187"/>
      <c r="G1" s="187"/>
      <c r="H1" s="187"/>
    </row>
    <row r="2" spans="1:11" ht="12.9"/>
    <row r="3" spans="1:11" ht="27.55" customHeight="1">
      <c r="A3" s="161" t="s">
        <v>25</v>
      </c>
      <c r="G3"/>
    </row>
    <row r="4" spans="1:11" ht="14.15" customHeight="1"/>
    <row r="5" spans="1:11" ht="25.75">
      <c r="A5" s="186" t="s">
        <v>544</v>
      </c>
      <c r="B5" s="186" t="s">
        <v>0</v>
      </c>
      <c r="C5" s="186" t="s">
        <v>543</v>
      </c>
      <c r="D5" s="186" t="s">
        <v>76</v>
      </c>
      <c r="E5" s="186" t="s">
        <v>1</v>
      </c>
      <c r="F5" s="186" t="s">
        <v>542</v>
      </c>
      <c r="G5" s="185" t="s">
        <v>30</v>
      </c>
      <c r="H5" s="184" t="s">
        <v>31</v>
      </c>
    </row>
    <row r="6" spans="1:11" ht="12.9">
      <c r="A6" t="s">
        <v>211</v>
      </c>
      <c r="B6" t="s">
        <v>594</v>
      </c>
      <c r="C6" t="s">
        <v>593</v>
      </c>
      <c r="D6" t="s">
        <v>592</v>
      </c>
      <c r="E6">
        <v>66919</v>
      </c>
      <c r="F6" t="s">
        <v>591</v>
      </c>
      <c r="G6" s="166">
        <v>205</v>
      </c>
      <c r="H6" s="178" t="str">
        <f>IF(G6&gt;0,"JA","---")</f>
        <v>JA</v>
      </c>
      <c r="I6" s="177" t="str">
        <f ca="1">IF(ISNA(K6),"← Bitte Formel eingeben!","Gut gemacht!")</f>
        <v>Gut gemacht!</v>
      </c>
      <c r="K6" t="b">
        <f ca="1">UPPER(_xlfn.FORMULATEXT(H6))=UPPER(_xlfn.FORMULATEXT(H6))</f>
        <v>1</v>
      </c>
    </row>
    <row r="7" spans="1:11" ht="12.9">
      <c r="A7" t="s">
        <v>211</v>
      </c>
      <c r="B7" t="s">
        <v>37</v>
      </c>
      <c r="C7" t="s">
        <v>590</v>
      </c>
      <c r="D7" t="s">
        <v>589</v>
      </c>
      <c r="E7">
        <v>34225</v>
      </c>
      <c r="F7" t="s">
        <v>588</v>
      </c>
      <c r="G7" s="166">
        <v>115</v>
      </c>
      <c r="H7" s="178" t="str">
        <f>IF(G7&gt;0,"JA","---")</f>
        <v>JA</v>
      </c>
      <c r="I7" s="177" t="str">
        <f ca="1">IF(ISNA(K7),"← Bitte Formel eingeben!","Gut gemacht!")</f>
        <v>Gut gemacht!</v>
      </c>
      <c r="K7" t="b">
        <f ca="1">UPPER(_xlfn.FORMULATEXT(H7))=UPPER(_xlfn.FORMULATEXT(H7))</f>
        <v>1</v>
      </c>
    </row>
    <row r="8" spans="1:11" ht="12.9">
      <c r="A8" t="s">
        <v>211</v>
      </c>
      <c r="B8" t="s">
        <v>587</v>
      </c>
      <c r="C8" t="s">
        <v>586</v>
      </c>
      <c r="D8" t="s">
        <v>585</v>
      </c>
      <c r="E8">
        <v>72537</v>
      </c>
      <c r="F8" t="s">
        <v>584</v>
      </c>
      <c r="G8" s="166">
        <v>35</v>
      </c>
      <c r="H8" s="178" t="str">
        <f>IF(G8&gt;0,"JA","---")</f>
        <v>JA</v>
      </c>
      <c r="I8" s="177" t="str">
        <f ca="1">IF(ISNA(K8),"← Bitte Formel eingeben!","Gut gemacht!")</f>
        <v>Gut gemacht!</v>
      </c>
      <c r="K8" t="b">
        <f ca="1">UPPER(_xlfn.FORMULATEXT(H8))=UPPER(_xlfn.FORMULATEXT(H8))</f>
        <v>1</v>
      </c>
    </row>
    <row r="9" spans="1:11" ht="12.9">
      <c r="A9" t="s">
        <v>206</v>
      </c>
      <c r="B9" t="s">
        <v>583</v>
      </c>
      <c r="C9" t="s">
        <v>582</v>
      </c>
      <c r="D9" t="s">
        <v>581</v>
      </c>
      <c r="E9">
        <v>55546</v>
      </c>
      <c r="F9" t="s">
        <v>580</v>
      </c>
      <c r="G9" s="166">
        <v>155</v>
      </c>
      <c r="H9" s="178" t="str">
        <f>IF(G9&gt;0,"JA","---")</f>
        <v>JA</v>
      </c>
      <c r="I9" s="177" t="str">
        <f ca="1">IF(ISNA(K9),"← Bitte Formel eingeben!","Gut gemacht!")</f>
        <v>Gut gemacht!</v>
      </c>
      <c r="K9" t="b">
        <f ca="1">UPPER(_xlfn.FORMULATEXT(H9))=UPPER(_xlfn.FORMULATEXT(H9))</f>
        <v>1</v>
      </c>
    </row>
    <row r="10" spans="1:11" ht="12.9">
      <c r="A10" t="s">
        <v>211</v>
      </c>
      <c r="B10" t="s">
        <v>579</v>
      </c>
      <c r="C10" t="s">
        <v>578</v>
      </c>
      <c r="D10" t="s">
        <v>577</v>
      </c>
      <c r="E10">
        <v>46509</v>
      </c>
      <c r="F10" t="s">
        <v>576</v>
      </c>
      <c r="G10" s="166">
        <v>135</v>
      </c>
      <c r="H10" s="178" t="str">
        <f>IF(G10&gt;0,"JA","---")</f>
        <v>JA</v>
      </c>
      <c r="I10" s="177" t="str">
        <f ca="1">IF(ISNA(K10),"← Bitte Formel eingeben!","Gut gemacht!")</f>
        <v>Gut gemacht!</v>
      </c>
      <c r="K10" t="b">
        <f ca="1">UPPER(_xlfn.FORMULATEXT(H10))=UPPER(_xlfn.FORMULATEXT(H10))</f>
        <v>1</v>
      </c>
    </row>
    <row r="11" spans="1:11" ht="12.9">
      <c r="A11" t="s">
        <v>206</v>
      </c>
      <c r="B11" t="s">
        <v>575</v>
      </c>
      <c r="C11" t="s">
        <v>574</v>
      </c>
      <c r="D11" t="s">
        <v>573</v>
      </c>
      <c r="E11">
        <v>63071</v>
      </c>
      <c r="F11" t="s">
        <v>572</v>
      </c>
      <c r="G11" s="166">
        <v>165</v>
      </c>
      <c r="H11" s="178" t="str">
        <f>IF(G11&gt;0,"JA","---")</f>
        <v>JA</v>
      </c>
      <c r="I11" s="177" t="str">
        <f ca="1">IF(ISNA(K11),"← Bitte Formel eingeben!","Gut gemacht!")</f>
        <v>Gut gemacht!</v>
      </c>
      <c r="K11" t="b">
        <f ca="1">UPPER(_xlfn.FORMULATEXT(H11))=UPPER(_xlfn.FORMULATEXT(H11))</f>
        <v>1</v>
      </c>
    </row>
    <row r="12" spans="1:11" ht="12.9">
      <c r="A12" t="s">
        <v>244</v>
      </c>
      <c r="B12" t="s">
        <v>571</v>
      </c>
      <c r="C12" t="s">
        <v>570</v>
      </c>
      <c r="D12" t="s">
        <v>569</v>
      </c>
      <c r="E12">
        <v>54675</v>
      </c>
      <c r="F12" t="s">
        <v>568</v>
      </c>
      <c r="G12" s="166">
        <v>240</v>
      </c>
      <c r="H12" s="178" t="str">
        <f>IF(G12&gt;0,"JA","---")</f>
        <v>JA</v>
      </c>
      <c r="I12" s="177" t="str">
        <f ca="1">IF(ISNA(K12),"← Bitte Formel eingeben!","Gut gemacht!")</f>
        <v>Gut gemacht!</v>
      </c>
      <c r="K12" t="b">
        <f ca="1">UPPER(_xlfn.FORMULATEXT(H12))=UPPER(_xlfn.FORMULATEXT(H12))</f>
        <v>1</v>
      </c>
    </row>
    <row r="13" spans="1:11" ht="12.9">
      <c r="A13" t="s">
        <v>211</v>
      </c>
      <c r="B13" t="s">
        <v>567</v>
      </c>
      <c r="C13" t="s">
        <v>566</v>
      </c>
      <c r="D13" t="s">
        <v>565</v>
      </c>
      <c r="E13">
        <v>47249</v>
      </c>
      <c r="F13" t="s">
        <v>564</v>
      </c>
      <c r="G13" s="166">
        <v>195</v>
      </c>
      <c r="H13" s="178" t="str">
        <f>IF(G13&gt;0,"JA","---")</f>
        <v>JA</v>
      </c>
      <c r="I13" s="177" t="str">
        <f ca="1">IF(ISNA(K13),"← Bitte Formel eingeben!","Gut gemacht!")</f>
        <v>Gut gemacht!</v>
      </c>
      <c r="K13" t="b">
        <f ca="1">UPPER(_xlfn.FORMULATEXT(H13))=UPPER(_xlfn.FORMULATEXT(H13))</f>
        <v>1</v>
      </c>
    </row>
    <row r="14" spans="1:11" ht="12.9">
      <c r="A14" t="s">
        <v>206</v>
      </c>
      <c r="B14" t="s">
        <v>563</v>
      </c>
      <c r="C14" t="s">
        <v>562</v>
      </c>
      <c r="D14" t="s">
        <v>561</v>
      </c>
      <c r="E14">
        <v>67744</v>
      </c>
      <c r="F14" t="s">
        <v>560</v>
      </c>
      <c r="G14" s="166">
        <v>35</v>
      </c>
      <c r="H14" s="178" t="str">
        <f>IF(G14&gt;0,"JA","---")</f>
        <v>JA</v>
      </c>
      <c r="I14" s="177" t="str">
        <f ca="1">IF(ISNA(K14),"← Bitte Formel eingeben!","Gut gemacht!")</f>
        <v>Gut gemacht!</v>
      </c>
      <c r="K14" t="b">
        <f ca="1">UPPER(_xlfn.FORMULATEXT(H14))=UPPER(_xlfn.FORMULATEXT(H14))</f>
        <v>1</v>
      </c>
    </row>
    <row r="15" spans="1:11" ht="12.9">
      <c r="A15" t="s">
        <v>211</v>
      </c>
      <c r="B15" t="s">
        <v>559</v>
      </c>
      <c r="C15" t="s">
        <v>558</v>
      </c>
      <c r="D15" t="s">
        <v>557</v>
      </c>
      <c r="E15">
        <v>29693</v>
      </c>
      <c r="F15" t="s">
        <v>556</v>
      </c>
      <c r="G15" s="166">
        <v>75</v>
      </c>
      <c r="H15" s="178" t="str">
        <f>IF(G15&gt;0,"JA","---")</f>
        <v>JA</v>
      </c>
      <c r="I15" s="177" t="str">
        <f ca="1">IF(ISNA(K15),"← Bitte Formel eingeben!","Gut gemacht!")</f>
        <v>Gut gemacht!</v>
      </c>
      <c r="K15" t="b">
        <f ca="1">UPPER(_xlfn.FORMULATEXT(H15))=UPPER(_xlfn.FORMULATEXT(H15))</f>
        <v>1</v>
      </c>
    </row>
    <row r="16" spans="1:11" ht="12.9">
      <c r="A16" t="s">
        <v>211</v>
      </c>
      <c r="B16" t="s">
        <v>443</v>
      </c>
      <c r="C16" t="s">
        <v>555</v>
      </c>
      <c r="D16" t="s">
        <v>554</v>
      </c>
      <c r="E16">
        <v>42477</v>
      </c>
      <c r="F16" t="s">
        <v>553</v>
      </c>
      <c r="G16" s="166">
        <v>135</v>
      </c>
      <c r="H16" s="178" t="str">
        <f>IF(G16&gt;0,"JA","---")</f>
        <v>JA</v>
      </c>
      <c r="I16" s="177" t="str">
        <f ca="1">IF(ISNA(K16),"← Bitte Formel eingeben!","Gut gemacht!")</f>
        <v>Gut gemacht!</v>
      </c>
      <c r="K16" t="b">
        <f ca="1">UPPER(_xlfn.FORMULATEXT(H16))=UPPER(_xlfn.FORMULATEXT(H16))</f>
        <v>1</v>
      </c>
    </row>
    <row r="17" spans="1:11" ht="12.9">
      <c r="A17" t="s">
        <v>244</v>
      </c>
      <c r="B17" t="s">
        <v>479</v>
      </c>
      <c r="C17" t="s">
        <v>552</v>
      </c>
      <c r="D17" t="s">
        <v>551</v>
      </c>
      <c r="E17">
        <v>87787</v>
      </c>
      <c r="F17" t="s">
        <v>550</v>
      </c>
      <c r="G17" s="166">
        <v>70</v>
      </c>
      <c r="H17" s="178" t="str">
        <f>IF(G17&gt;0,"JA","---")</f>
        <v>JA</v>
      </c>
      <c r="I17" s="177" t="str">
        <f ca="1">IF(ISNA(K17),"← Bitte Formel eingeben!","Gut gemacht!")</f>
        <v>Gut gemacht!</v>
      </c>
      <c r="K17" t="b">
        <f ca="1">UPPER(_xlfn.FORMULATEXT(H17))=UPPER(_xlfn.FORMULATEXT(H17))</f>
        <v>1</v>
      </c>
    </row>
    <row r="18" spans="1:11" ht="12.9">
      <c r="A18" t="s">
        <v>206</v>
      </c>
      <c r="B18" t="s">
        <v>549</v>
      </c>
      <c r="C18" t="s">
        <v>548</v>
      </c>
      <c r="D18" t="s">
        <v>547</v>
      </c>
      <c r="E18">
        <v>71336</v>
      </c>
      <c r="F18" t="s">
        <v>546</v>
      </c>
      <c r="G18" s="166">
        <v>65</v>
      </c>
      <c r="H18" s="178" t="str">
        <f>IF(G18&gt;0,"JA","---")</f>
        <v>JA</v>
      </c>
      <c r="I18" s="177" t="str">
        <f ca="1">IF(ISNA(K18),"← Bitte Formel eingeben!","Gut gemacht!")</f>
        <v>Gut gemacht!</v>
      </c>
      <c r="K18" t="b">
        <f ca="1">UPPER(_xlfn.FORMULATEXT(H18))=UPPER(_xlfn.FORMULATEXT(H18))</f>
        <v>1</v>
      </c>
    </row>
    <row r="19" spans="1:11" ht="12.9">
      <c r="A19" t="s">
        <v>211</v>
      </c>
      <c r="B19" t="s">
        <v>541</v>
      </c>
      <c r="C19" t="s">
        <v>540</v>
      </c>
      <c r="D19" t="s">
        <v>539</v>
      </c>
      <c r="E19">
        <v>74385</v>
      </c>
      <c r="F19" t="s">
        <v>538</v>
      </c>
      <c r="G19" s="166">
        <v>135</v>
      </c>
      <c r="H19" s="178" t="str">
        <f>IF(G19&gt;0,"JA","---")</f>
        <v>JA</v>
      </c>
      <c r="I19" s="177" t="str">
        <f ca="1">IF(ISNA(K19),"← Bitte Formel eingeben!","Gut gemacht!")</f>
        <v>Gut gemacht!</v>
      </c>
      <c r="K19" t="b">
        <f ca="1">UPPER(_xlfn.FORMULATEXT(H19))=UPPER(_xlfn.FORMULATEXT(H19))</f>
        <v>1</v>
      </c>
    </row>
    <row r="20" spans="1:11" ht="12.9">
      <c r="A20" t="s">
        <v>211</v>
      </c>
      <c r="B20" t="s">
        <v>537</v>
      </c>
      <c r="C20" t="s">
        <v>536</v>
      </c>
      <c r="D20" t="s">
        <v>535</v>
      </c>
      <c r="E20">
        <v>86519</v>
      </c>
      <c r="F20" t="s">
        <v>534</v>
      </c>
      <c r="G20" s="166">
        <v>100</v>
      </c>
      <c r="H20" s="178" t="str">
        <f>IF(G20&gt;0,"JA","---")</f>
        <v>JA</v>
      </c>
      <c r="I20" s="177" t="str">
        <f ca="1">IF(ISNA(K20),"← Bitte Formel eingeben!","Gut gemacht!")</f>
        <v>Gut gemacht!</v>
      </c>
      <c r="K20" t="b">
        <f ca="1">UPPER(_xlfn.FORMULATEXT(H20))=UPPER(_xlfn.FORMULATEXT(H20))</f>
        <v>1</v>
      </c>
    </row>
    <row r="21" spans="1:11" ht="12.9">
      <c r="A21" t="s">
        <v>206</v>
      </c>
      <c r="B21" t="s">
        <v>533</v>
      </c>
      <c r="C21" t="s">
        <v>532</v>
      </c>
      <c r="D21" t="s">
        <v>531</v>
      </c>
      <c r="E21">
        <v>56291</v>
      </c>
      <c r="F21" t="s">
        <v>530</v>
      </c>
      <c r="H21" s="178" t="str">
        <f>IF(G21&gt;0,"JA","---")</f>
        <v>---</v>
      </c>
      <c r="I21" s="177" t="str">
        <f ca="1">IF(ISNA(K21),"← Bitte Formel eingeben!","Gut gemacht!")</f>
        <v>Gut gemacht!</v>
      </c>
      <c r="K21" t="b">
        <f ca="1">UPPER(_xlfn.FORMULATEXT(H21))=UPPER(_xlfn.FORMULATEXT(H21))</f>
        <v>1</v>
      </c>
    </row>
    <row r="22" spans="1:11" ht="12.9">
      <c r="A22" t="s">
        <v>244</v>
      </c>
      <c r="B22" t="s">
        <v>529</v>
      </c>
      <c r="C22" t="s">
        <v>528</v>
      </c>
      <c r="D22" t="s">
        <v>527</v>
      </c>
      <c r="E22">
        <v>66996</v>
      </c>
      <c r="F22" t="s">
        <v>526</v>
      </c>
      <c r="G22" s="166">
        <v>50</v>
      </c>
      <c r="H22" s="178" t="str">
        <f>IF(G22&gt;0,"JA","---")</f>
        <v>JA</v>
      </c>
      <c r="I22" s="177" t="str">
        <f ca="1">IF(ISNA(K22),"← Bitte Formel eingeben!","Gut gemacht!")</f>
        <v>Gut gemacht!</v>
      </c>
      <c r="K22" t="b">
        <f ca="1">UPPER(_xlfn.FORMULATEXT(H22))=UPPER(_xlfn.FORMULATEXT(H22))</f>
        <v>1</v>
      </c>
    </row>
    <row r="23" spans="1:11" ht="12.9">
      <c r="A23" t="s">
        <v>244</v>
      </c>
      <c r="B23" t="s">
        <v>525</v>
      </c>
      <c r="C23" t="s">
        <v>524</v>
      </c>
      <c r="D23" t="s">
        <v>523</v>
      </c>
      <c r="E23">
        <v>1920</v>
      </c>
      <c r="F23" t="s">
        <v>522</v>
      </c>
      <c r="G23" s="166">
        <v>75</v>
      </c>
      <c r="H23" s="178" t="str">
        <f>IF(G23&gt;0,"JA","---")</f>
        <v>JA</v>
      </c>
      <c r="I23" s="177" t="str">
        <f ca="1">IF(ISNA(K23),"← Bitte Formel eingeben!","Gut gemacht!")</f>
        <v>Gut gemacht!</v>
      </c>
      <c r="K23" t="b">
        <f ca="1">UPPER(_xlfn.FORMULATEXT(H23))=UPPER(_xlfn.FORMULATEXT(H23))</f>
        <v>1</v>
      </c>
    </row>
    <row r="24" spans="1:11" ht="12.9">
      <c r="A24" t="s">
        <v>206</v>
      </c>
      <c r="B24" t="s">
        <v>521</v>
      </c>
      <c r="C24" t="s">
        <v>520</v>
      </c>
      <c r="D24" t="s">
        <v>519</v>
      </c>
      <c r="E24">
        <v>16348</v>
      </c>
      <c r="F24" t="s">
        <v>518</v>
      </c>
      <c r="G24" s="166">
        <v>195</v>
      </c>
      <c r="H24" s="178" t="str">
        <f>IF(G24&gt;0,"JA","---")</f>
        <v>JA</v>
      </c>
      <c r="I24" s="177" t="str">
        <f ca="1">IF(ISNA(K24),"← Bitte Formel eingeben!","Gut gemacht!")</f>
        <v>Gut gemacht!</v>
      </c>
      <c r="K24" t="b">
        <f ca="1">UPPER(_xlfn.FORMULATEXT(H24))=UPPER(_xlfn.FORMULATEXT(H24))</f>
        <v>1</v>
      </c>
    </row>
    <row r="25" spans="1:11" ht="12.9">
      <c r="A25" t="s">
        <v>211</v>
      </c>
      <c r="B25" t="s">
        <v>517</v>
      </c>
      <c r="C25" t="s">
        <v>516</v>
      </c>
      <c r="D25" t="s">
        <v>515</v>
      </c>
      <c r="E25">
        <v>37181</v>
      </c>
      <c r="F25" t="s">
        <v>514</v>
      </c>
      <c r="G25" s="166">
        <v>100</v>
      </c>
      <c r="H25" s="178" t="str">
        <f>IF(G25&gt;0,"JA","---")</f>
        <v>JA</v>
      </c>
      <c r="I25" s="177" t="str">
        <f ca="1">IF(ISNA(K25),"← Bitte Formel eingeben!","Gut gemacht!")</f>
        <v>Gut gemacht!</v>
      </c>
      <c r="K25" t="b">
        <f ca="1">UPPER(_xlfn.FORMULATEXT(H25))=UPPER(_xlfn.FORMULATEXT(H25))</f>
        <v>1</v>
      </c>
    </row>
    <row r="26" spans="1:11" ht="12.9">
      <c r="A26" t="s">
        <v>211</v>
      </c>
      <c r="B26" t="s">
        <v>513</v>
      </c>
      <c r="C26" t="s">
        <v>512</v>
      </c>
      <c r="D26" t="s">
        <v>511</v>
      </c>
      <c r="E26">
        <v>56769</v>
      </c>
      <c r="F26" t="s">
        <v>510</v>
      </c>
      <c r="H26" s="178" t="str">
        <f>IF(G26&gt;0,"JA","---")</f>
        <v>---</v>
      </c>
      <c r="I26" s="177" t="str">
        <f ca="1">IF(ISNA(K26),"← Bitte Formel eingeben!","Gut gemacht!")</f>
        <v>Gut gemacht!</v>
      </c>
      <c r="K26" t="b">
        <f ca="1">UPPER(_xlfn.FORMULATEXT(H26))=UPPER(_xlfn.FORMULATEXT(H26))</f>
        <v>1</v>
      </c>
    </row>
    <row r="27" spans="1:11" ht="12.9">
      <c r="A27" t="s">
        <v>206</v>
      </c>
      <c r="B27" t="s">
        <v>509</v>
      </c>
      <c r="C27" t="s">
        <v>508</v>
      </c>
      <c r="D27" t="s">
        <v>507</v>
      </c>
      <c r="E27">
        <v>31185</v>
      </c>
      <c r="F27" t="s">
        <v>506</v>
      </c>
      <c r="G27" s="166">
        <v>160</v>
      </c>
      <c r="H27" s="178" t="str">
        <f>IF(G27&gt;0,"JA","---")</f>
        <v>JA</v>
      </c>
      <c r="I27" s="177" t="str">
        <f ca="1">IF(ISNA(K27),"← Bitte Formel eingeben!","Gut gemacht!")</f>
        <v>Gut gemacht!</v>
      </c>
      <c r="K27" t="b">
        <f ca="1">UPPER(_xlfn.FORMULATEXT(H27))=UPPER(_xlfn.FORMULATEXT(H27))</f>
        <v>1</v>
      </c>
    </row>
    <row r="28" spans="1:11" ht="12.9">
      <c r="A28" t="s">
        <v>206</v>
      </c>
      <c r="B28" t="s">
        <v>505</v>
      </c>
      <c r="C28" t="s">
        <v>504</v>
      </c>
      <c r="D28" t="s">
        <v>503</v>
      </c>
      <c r="E28">
        <v>56377</v>
      </c>
      <c r="F28" t="s">
        <v>502</v>
      </c>
      <c r="G28" s="166">
        <v>190</v>
      </c>
      <c r="H28" s="178" t="str">
        <f>IF(G28&gt;0,"JA","---")</f>
        <v>JA</v>
      </c>
      <c r="I28" s="177" t="str">
        <f ca="1">IF(ISNA(K28),"← Bitte Formel eingeben!","Gut gemacht!")</f>
        <v>Gut gemacht!</v>
      </c>
      <c r="K28" t="b">
        <f ca="1">UPPER(_xlfn.FORMULATEXT(H28))=UPPER(_xlfn.FORMULATEXT(H28))</f>
        <v>1</v>
      </c>
    </row>
    <row r="29" spans="1:11" ht="12.9">
      <c r="A29" t="s">
        <v>206</v>
      </c>
      <c r="B29" t="s">
        <v>501</v>
      </c>
      <c r="C29" t="s">
        <v>500</v>
      </c>
      <c r="D29" t="s">
        <v>499</v>
      </c>
      <c r="E29">
        <v>54668</v>
      </c>
      <c r="F29" t="s">
        <v>498</v>
      </c>
      <c r="G29" s="166">
        <v>30</v>
      </c>
      <c r="H29" s="178" t="str">
        <f>IF(G29&gt;0,"JA","---")</f>
        <v>JA</v>
      </c>
      <c r="I29" s="177" t="str">
        <f ca="1">IF(ISNA(K29),"← Bitte Formel eingeben!","Gut gemacht!")</f>
        <v>Gut gemacht!</v>
      </c>
      <c r="K29" t="b">
        <f ca="1">UPPER(_xlfn.FORMULATEXT(H29))=UPPER(_xlfn.FORMULATEXT(H29))</f>
        <v>1</v>
      </c>
    </row>
    <row r="30" spans="1:11" ht="12.9">
      <c r="A30" t="s">
        <v>206</v>
      </c>
      <c r="B30" t="s">
        <v>29</v>
      </c>
      <c r="C30" t="s">
        <v>497</v>
      </c>
      <c r="D30" t="s">
        <v>496</v>
      </c>
      <c r="E30">
        <v>27308</v>
      </c>
      <c r="F30" t="s">
        <v>495</v>
      </c>
      <c r="G30" s="166">
        <v>55</v>
      </c>
      <c r="H30" s="178" t="str">
        <f>IF(G30&gt;0,"JA","---")</f>
        <v>JA</v>
      </c>
      <c r="I30" s="177" t="str">
        <f ca="1">IF(ISNA(K30),"← Bitte Formel eingeben!","Gut gemacht!")</f>
        <v>Gut gemacht!</v>
      </c>
      <c r="K30" t="b">
        <f ca="1">UPPER(_xlfn.FORMULATEXT(H30))=UPPER(_xlfn.FORMULATEXT(H30))</f>
        <v>1</v>
      </c>
    </row>
    <row r="31" spans="1:11" ht="12.9">
      <c r="A31" t="s">
        <v>206</v>
      </c>
      <c r="B31" t="s">
        <v>494</v>
      </c>
      <c r="C31" t="s">
        <v>493</v>
      </c>
      <c r="D31" t="s">
        <v>492</v>
      </c>
      <c r="E31">
        <v>27412</v>
      </c>
      <c r="F31" t="s">
        <v>491</v>
      </c>
      <c r="G31" s="166">
        <v>20</v>
      </c>
      <c r="H31" s="178" t="str">
        <f>IF(G31&gt;0,"JA","---")</f>
        <v>JA</v>
      </c>
      <c r="I31" s="177" t="str">
        <f ca="1">IF(ISNA(K31),"← Bitte Formel eingeben!","Gut gemacht!")</f>
        <v>Gut gemacht!</v>
      </c>
      <c r="K31" t="b">
        <f ca="1">UPPER(_xlfn.FORMULATEXT(H31))=UPPER(_xlfn.FORMULATEXT(H31))</f>
        <v>1</v>
      </c>
    </row>
    <row r="32" spans="1:11" ht="12.9">
      <c r="A32" t="s">
        <v>206</v>
      </c>
      <c r="B32" t="s">
        <v>81</v>
      </c>
      <c r="C32" t="s">
        <v>490</v>
      </c>
      <c r="D32" t="s">
        <v>489</v>
      </c>
      <c r="E32">
        <v>24888</v>
      </c>
      <c r="F32" t="s">
        <v>488</v>
      </c>
      <c r="G32" s="166">
        <v>90</v>
      </c>
      <c r="H32" s="178" t="str">
        <f>IF(G32&gt;0,"JA","---")</f>
        <v>JA</v>
      </c>
      <c r="I32" s="177" t="str">
        <f ca="1">IF(ISNA(K32),"← Bitte Formel eingeben!","Gut gemacht!")</f>
        <v>Gut gemacht!</v>
      </c>
      <c r="K32" t="b">
        <f ca="1">UPPER(_xlfn.FORMULATEXT(H32))=UPPER(_xlfn.FORMULATEXT(H32))</f>
        <v>1</v>
      </c>
    </row>
    <row r="33" spans="1:11" ht="12.9">
      <c r="A33" t="s">
        <v>211</v>
      </c>
      <c r="B33" t="s">
        <v>487</v>
      </c>
      <c r="C33" t="s">
        <v>486</v>
      </c>
      <c r="D33" t="s">
        <v>485</v>
      </c>
      <c r="E33">
        <v>54518</v>
      </c>
      <c r="F33" t="s">
        <v>484</v>
      </c>
      <c r="G33" s="166">
        <v>120</v>
      </c>
      <c r="H33" s="178" t="str">
        <f>IF(G33&gt;0,"JA","---")</f>
        <v>JA</v>
      </c>
      <c r="I33" s="177" t="str">
        <f ca="1">IF(ISNA(K33),"← Bitte Formel eingeben!","Gut gemacht!")</f>
        <v>Gut gemacht!</v>
      </c>
      <c r="K33" t="b">
        <f ca="1">UPPER(_xlfn.FORMULATEXT(H33))=UPPER(_xlfn.FORMULATEXT(H33))</f>
        <v>1</v>
      </c>
    </row>
    <row r="34" spans="1:11" ht="12.9">
      <c r="A34" t="s">
        <v>211</v>
      </c>
      <c r="B34" t="s">
        <v>483</v>
      </c>
      <c r="C34" t="s">
        <v>482</v>
      </c>
      <c r="D34" t="s">
        <v>481</v>
      </c>
      <c r="E34">
        <v>7924</v>
      </c>
      <c r="F34" t="s">
        <v>480</v>
      </c>
      <c r="G34" s="166">
        <v>70</v>
      </c>
      <c r="H34" s="178" t="str">
        <f>IF(G34&gt;0,"JA","---")</f>
        <v>JA</v>
      </c>
      <c r="I34" s="177" t="str">
        <f ca="1">IF(ISNA(K34),"← Bitte Formel eingeben!","Gut gemacht!")</f>
        <v>Gut gemacht!</v>
      </c>
      <c r="K34" t="b">
        <f ca="1">UPPER(_xlfn.FORMULATEXT(H34))=UPPER(_xlfn.FORMULATEXT(H34))</f>
        <v>1</v>
      </c>
    </row>
    <row r="35" spans="1:11" ht="12.9">
      <c r="A35" t="s">
        <v>211</v>
      </c>
      <c r="B35" t="s">
        <v>479</v>
      </c>
      <c r="C35" t="s">
        <v>478</v>
      </c>
      <c r="D35" t="s">
        <v>477</v>
      </c>
      <c r="E35">
        <v>25451</v>
      </c>
      <c r="F35" t="s">
        <v>476</v>
      </c>
      <c r="G35" s="166">
        <v>240</v>
      </c>
      <c r="H35" s="178" t="str">
        <f>IF(G35&gt;0,"JA","---")</f>
        <v>JA</v>
      </c>
      <c r="I35" s="177" t="str">
        <f ca="1">IF(ISNA(K35),"← Bitte Formel eingeben!","Gut gemacht!")</f>
        <v>Gut gemacht!</v>
      </c>
      <c r="K35" t="b">
        <f ca="1">UPPER(_xlfn.FORMULATEXT(H35))=UPPER(_xlfn.FORMULATEXT(H35))</f>
        <v>1</v>
      </c>
    </row>
    <row r="36" spans="1:11" ht="12.9">
      <c r="A36" t="s">
        <v>206</v>
      </c>
      <c r="B36" t="s">
        <v>475</v>
      </c>
      <c r="C36" t="s">
        <v>474</v>
      </c>
      <c r="D36" t="s">
        <v>473</v>
      </c>
      <c r="E36">
        <v>67591</v>
      </c>
      <c r="F36" t="s">
        <v>472</v>
      </c>
      <c r="G36" s="166">
        <v>90</v>
      </c>
      <c r="H36" s="178" t="str">
        <f>IF(G36&gt;0,"JA","---")</f>
        <v>JA</v>
      </c>
      <c r="I36" s="177" t="str">
        <f ca="1">IF(ISNA(K36),"← Bitte Formel eingeben!","Gut gemacht!")</f>
        <v>Gut gemacht!</v>
      </c>
      <c r="K36" t="b">
        <f ca="1">UPPER(_xlfn.FORMULATEXT(H36))=UPPER(_xlfn.FORMULATEXT(H36))</f>
        <v>1</v>
      </c>
    </row>
    <row r="37" spans="1:11" ht="12.9">
      <c r="A37" t="s">
        <v>206</v>
      </c>
      <c r="B37" t="s">
        <v>471</v>
      </c>
      <c r="C37" t="s">
        <v>470</v>
      </c>
      <c r="D37" t="s">
        <v>469</v>
      </c>
      <c r="E37">
        <v>24805</v>
      </c>
      <c r="F37" t="s">
        <v>468</v>
      </c>
      <c r="G37" s="166">
        <v>245</v>
      </c>
      <c r="H37" s="178" t="str">
        <f>IF(G37&gt;0,"JA","---")</f>
        <v>JA</v>
      </c>
      <c r="I37" s="177" t="str">
        <f ca="1">IF(ISNA(K37),"← Bitte Formel eingeben!","Gut gemacht!")</f>
        <v>Gut gemacht!</v>
      </c>
      <c r="K37" t="b">
        <f ca="1">UPPER(_xlfn.FORMULATEXT(H37))=UPPER(_xlfn.FORMULATEXT(H37))</f>
        <v>1</v>
      </c>
    </row>
    <row r="38" spans="1:11" ht="12.9">
      <c r="A38" t="s">
        <v>211</v>
      </c>
      <c r="B38" t="s">
        <v>467</v>
      </c>
      <c r="C38" t="s">
        <v>466</v>
      </c>
      <c r="D38" t="s">
        <v>465</v>
      </c>
      <c r="E38">
        <v>57635</v>
      </c>
      <c r="F38" t="s">
        <v>464</v>
      </c>
      <c r="G38" s="166">
        <v>30</v>
      </c>
      <c r="H38" s="178" t="str">
        <f>IF(G38&gt;0,"JA","---")</f>
        <v>JA</v>
      </c>
      <c r="I38" s="177" t="str">
        <f ca="1">IF(ISNA(K38),"← Bitte Formel eingeben!","Gut gemacht!")</f>
        <v>Gut gemacht!</v>
      </c>
      <c r="K38" t="b">
        <f ca="1">UPPER(_xlfn.FORMULATEXT(H38))=UPPER(_xlfn.FORMULATEXT(H38))</f>
        <v>1</v>
      </c>
    </row>
    <row r="39" spans="1:11" ht="12.9">
      <c r="A39" t="s">
        <v>211</v>
      </c>
      <c r="B39" t="s">
        <v>463</v>
      </c>
      <c r="C39" t="s">
        <v>462</v>
      </c>
      <c r="D39" t="s">
        <v>461</v>
      </c>
      <c r="E39">
        <v>35581</v>
      </c>
      <c r="F39" t="s">
        <v>460</v>
      </c>
      <c r="G39" s="166">
        <v>170</v>
      </c>
      <c r="H39" s="178" t="str">
        <f>IF(G39&gt;0,"JA","---")</f>
        <v>JA</v>
      </c>
      <c r="I39" s="177" t="str">
        <f ca="1">IF(ISNA(K39),"← Bitte Formel eingeben!","Gut gemacht!")</f>
        <v>Gut gemacht!</v>
      </c>
      <c r="K39" t="b">
        <f ca="1">UPPER(_xlfn.FORMULATEXT(H39))=UPPER(_xlfn.FORMULATEXT(H39))</f>
        <v>1</v>
      </c>
    </row>
    <row r="40" spans="1:11" ht="12.9">
      <c r="A40" t="s">
        <v>211</v>
      </c>
      <c r="B40" t="s">
        <v>459</v>
      </c>
      <c r="C40" t="s">
        <v>458</v>
      </c>
      <c r="D40" t="s">
        <v>457</v>
      </c>
      <c r="E40">
        <v>38312</v>
      </c>
      <c r="F40" t="s">
        <v>456</v>
      </c>
      <c r="G40" s="166">
        <v>20</v>
      </c>
      <c r="H40" s="178" t="str">
        <f>IF(G40&gt;0,"JA","---")</f>
        <v>JA</v>
      </c>
      <c r="I40" s="177" t="str">
        <f ca="1">IF(ISNA(K40),"← Bitte Formel eingeben!","Gut gemacht!")</f>
        <v>Gut gemacht!</v>
      </c>
      <c r="K40" t="b">
        <f ca="1">UPPER(_xlfn.FORMULATEXT(H40))=UPPER(_xlfn.FORMULATEXT(H40))</f>
        <v>1</v>
      </c>
    </row>
    <row r="41" spans="1:11" ht="12.9">
      <c r="A41" t="s">
        <v>211</v>
      </c>
      <c r="B41" t="s">
        <v>455</v>
      </c>
      <c r="C41" t="s">
        <v>454</v>
      </c>
      <c r="D41" t="s">
        <v>453</v>
      </c>
      <c r="E41">
        <v>27321</v>
      </c>
      <c r="F41" t="s">
        <v>452</v>
      </c>
      <c r="G41" s="166">
        <v>140</v>
      </c>
      <c r="H41" s="178" t="str">
        <f>IF(G41&gt;0,"JA","---")</f>
        <v>JA</v>
      </c>
      <c r="I41" s="177" t="str">
        <f ca="1">IF(ISNA(K41),"← Bitte Formel eingeben!","Gut gemacht!")</f>
        <v>Gut gemacht!</v>
      </c>
      <c r="K41" t="b">
        <f ca="1">UPPER(_xlfn.FORMULATEXT(H41))=UPPER(_xlfn.FORMULATEXT(H41))</f>
        <v>1</v>
      </c>
    </row>
    <row r="42" spans="1:11" ht="12.9">
      <c r="A42" t="s">
        <v>206</v>
      </c>
      <c r="B42" t="s">
        <v>451</v>
      </c>
      <c r="C42" t="s">
        <v>450</v>
      </c>
      <c r="D42" t="s">
        <v>449</v>
      </c>
      <c r="E42">
        <v>76835</v>
      </c>
      <c r="F42" t="s">
        <v>448</v>
      </c>
      <c r="G42" s="166">
        <v>25</v>
      </c>
      <c r="H42" s="178" t="str">
        <f>IF(G42&gt;0,"JA","---")</f>
        <v>JA</v>
      </c>
      <c r="I42" s="177" t="str">
        <f ca="1">IF(ISNA(K42),"← Bitte Formel eingeben!","Gut gemacht!")</f>
        <v>Gut gemacht!</v>
      </c>
      <c r="K42" t="b">
        <f ca="1">UPPER(_xlfn.FORMULATEXT(H42))=UPPER(_xlfn.FORMULATEXT(H42))</f>
        <v>1</v>
      </c>
    </row>
    <row r="43" spans="1:11" ht="12.9">
      <c r="A43" t="s">
        <v>211</v>
      </c>
      <c r="B43" t="s">
        <v>447</v>
      </c>
      <c r="C43" t="s">
        <v>446</v>
      </c>
      <c r="D43" t="s">
        <v>445</v>
      </c>
      <c r="E43">
        <v>54340</v>
      </c>
      <c r="F43" t="s">
        <v>444</v>
      </c>
      <c r="G43" s="166">
        <v>140</v>
      </c>
      <c r="H43" s="178" t="str">
        <f>IF(G43&gt;0,"JA","---")</f>
        <v>JA</v>
      </c>
      <c r="I43" s="177" t="str">
        <f ca="1">IF(ISNA(K43),"← Bitte Formel eingeben!","Gut gemacht!")</f>
        <v>Gut gemacht!</v>
      </c>
      <c r="K43" t="b">
        <f ca="1">UPPER(_xlfn.FORMULATEXT(H43))=UPPER(_xlfn.FORMULATEXT(H43))</f>
        <v>1</v>
      </c>
    </row>
    <row r="44" spans="1:11" ht="12.9">
      <c r="A44" t="s">
        <v>211</v>
      </c>
      <c r="B44" t="s">
        <v>443</v>
      </c>
      <c r="C44" t="s">
        <v>442</v>
      </c>
      <c r="D44" t="s">
        <v>441</v>
      </c>
      <c r="E44">
        <v>76848</v>
      </c>
      <c r="F44" t="s">
        <v>440</v>
      </c>
      <c r="G44" s="166">
        <v>180</v>
      </c>
      <c r="H44" s="178" t="str">
        <f>IF(G44&gt;0,"JA","---")</f>
        <v>JA</v>
      </c>
      <c r="I44" s="177" t="str">
        <f ca="1">IF(ISNA(K44),"← Bitte Formel eingeben!","Gut gemacht!")</f>
        <v>Gut gemacht!</v>
      </c>
      <c r="K44" t="b">
        <f ca="1">UPPER(_xlfn.FORMULATEXT(H44))=UPPER(_xlfn.FORMULATEXT(H44))</f>
        <v>1</v>
      </c>
    </row>
    <row r="45" spans="1:11" ht="12.9">
      <c r="A45" t="s">
        <v>211</v>
      </c>
      <c r="B45" t="s">
        <v>439</v>
      </c>
      <c r="C45" t="s">
        <v>438</v>
      </c>
      <c r="D45" t="s">
        <v>437</v>
      </c>
      <c r="E45">
        <v>93080</v>
      </c>
      <c r="F45" t="s">
        <v>436</v>
      </c>
      <c r="G45" s="166">
        <v>105</v>
      </c>
      <c r="H45" s="178" t="str">
        <f>IF(G45&gt;0,"JA","---")</f>
        <v>JA</v>
      </c>
      <c r="I45" s="177" t="str">
        <f ca="1">IF(ISNA(K45),"← Bitte Formel eingeben!","Gut gemacht!")</f>
        <v>Gut gemacht!</v>
      </c>
      <c r="K45" t="b">
        <f ca="1">UPPER(_xlfn.FORMULATEXT(H45))=UPPER(_xlfn.FORMULATEXT(H45))</f>
        <v>1</v>
      </c>
    </row>
    <row r="46" spans="1:11" ht="12.9">
      <c r="A46" t="s">
        <v>206</v>
      </c>
      <c r="B46" t="s">
        <v>435</v>
      </c>
      <c r="C46" t="s">
        <v>434</v>
      </c>
      <c r="D46" t="s">
        <v>433</v>
      </c>
      <c r="E46">
        <v>23909</v>
      </c>
      <c r="F46" t="s">
        <v>432</v>
      </c>
      <c r="G46" s="166">
        <v>170</v>
      </c>
      <c r="H46" s="178" t="str">
        <f>IF(G46&gt;0,"JA","---")</f>
        <v>JA</v>
      </c>
      <c r="I46" s="177" t="str">
        <f ca="1">IF(ISNA(K46),"← Bitte Formel eingeben!","Gut gemacht!")</f>
        <v>Gut gemacht!</v>
      </c>
      <c r="K46" t="b">
        <f ca="1">UPPER(_xlfn.FORMULATEXT(H46))=UPPER(_xlfn.FORMULATEXT(H46))</f>
        <v>1</v>
      </c>
    </row>
    <row r="47" spans="1:11" ht="12.9">
      <c r="A47" t="s">
        <v>206</v>
      </c>
      <c r="B47" t="s">
        <v>431</v>
      </c>
      <c r="C47" t="s">
        <v>430</v>
      </c>
      <c r="D47" t="s">
        <v>429</v>
      </c>
      <c r="E47">
        <v>37296</v>
      </c>
      <c r="F47" t="s">
        <v>428</v>
      </c>
      <c r="G47" s="166">
        <v>35</v>
      </c>
      <c r="H47" s="178" t="str">
        <f>IF(G47&gt;0,"JA","---")</f>
        <v>JA</v>
      </c>
      <c r="I47" s="177" t="str">
        <f ca="1">IF(ISNA(K47),"← Bitte Formel eingeben!","Gut gemacht!")</f>
        <v>Gut gemacht!</v>
      </c>
      <c r="K47" t="b">
        <f ca="1">UPPER(_xlfn.FORMULATEXT(H47))=UPPER(_xlfn.FORMULATEXT(H47))</f>
        <v>1</v>
      </c>
    </row>
    <row r="48" spans="1:11" ht="12.9">
      <c r="A48" t="s">
        <v>206</v>
      </c>
      <c r="B48" t="s">
        <v>427</v>
      </c>
      <c r="C48" t="s">
        <v>426</v>
      </c>
      <c r="D48" t="s">
        <v>425</v>
      </c>
      <c r="E48">
        <v>27412</v>
      </c>
      <c r="F48" t="s">
        <v>424</v>
      </c>
      <c r="G48" s="166">
        <v>150</v>
      </c>
      <c r="H48" s="178" t="str">
        <f>IF(G48&gt;0,"JA","---")</f>
        <v>JA</v>
      </c>
      <c r="I48" s="177" t="str">
        <f ca="1">IF(ISNA(K48),"← Bitte Formel eingeben!","Gut gemacht!")</f>
        <v>Gut gemacht!</v>
      </c>
      <c r="K48" t="b">
        <f ca="1">UPPER(_xlfn.FORMULATEXT(H48))=UPPER(_xlfn.FORMULATEXT(H48))</f>
        <v>1</v>
      </c>
    </row>
    <row r="49" spans="1:11" ht="12.9">
      <c r="A49" t="s">
        <v>206</v>
      </c>
      <c r="B49" t="s">
        <v>423</v>
      </c>
      <c r="C49" t="s">
        <v>23</v>
      </c>
      <c r="D49" t="s">
        <v>351</v>
      </c>
      <c r="E49">
        <v>86911</v>
      </c>
      <c r="F49" t="s">
        <v>350</v>
      </c>
      <c r="H49" s="178" t="str">
        <f>IF(G49&gt;0,"JA","---")</f>
        <v>---</v>
      </c>
      <c r="I49" s="177" t="str">
        <f ca="1">IF(ISNA(K49),"← Bitte Formel eingeben!","Gut gemacht!")</f>
        <v>Gut gemacht!</v>
      </c>
      <c r="K49" t="b">
        <f ca="1">UPPER(_xlfn.FORMULATEXT(H49))=UPPER(_xlfn.FORMULATEXT(H49))</f>
        <v>1</v>
      </c>
    </row>
    <row r="50" spans="1:11" ht="12.9">
      <c r="A50" t="s">
        <v>206</v>
      </c>
      <c r="B50" t="s">
        <v>422</v>
      </c>
      <c r="C50" t="s">
        <v>421</v>
      </c>
      <c r="D50" t="s">
        <v>420</v>
      </c>
      <c r="E50">
        <v>90518</v>
      </c>
      <c r="F50" t="s">
        <v>419</v>
      </c>
      <c r="G50" s="166">
        <v>15</v>
      </c>
      <c r="H50" s="178" t="str">
        <f>IF(G50&gt;0,"JA","---")</f>
        <v>JA</v>
      </c>
      <c r="I50" s="177" t="str">
        <f ca="1">IF(ISNA(K50),"← Bitte Formel eingeben!","Gut gemacht!")</f>
        <v>Gut gemacht!</v>
      </c>
      <c r="K50" t="b">
        <f ca="1">UPPER(_xlfn.FORMULATEXT(H50))=UPPER(_xlfn.FORMULATEXT(H50))</f>
        <v>1</v>
      </c>
    </row>
    <row r="51" spans="1:11" ht="12.9">
      <c r="A51" t="s">
        <v>206</v>
      </c>
      <c r="B51" t="s">
        <v>418</v>
      </c>
      <c r="C51" t="s">
        <v>417</v>
      </c>
      <c r="D51" t="s">
        <v>416</v>
      </c>
      <c r="E51">
        <v>38102</v>
      </c>
      <c r="F51" t="s">
        <v>415</v>
      </c>
      <c r="G51" s="166">
        <v>160</v>
      </c>
      <c r="H51" s="178" t="str">
        <f>IF(G51&gt;0,"JA","---")</f>
        <v>JA</v>
      </c>
      <c r="I51" s="177" t="str">
        <f ca="1">IF(ISNA(K51),"← Bitte Formel eingeben!","Gut gemacht!")</f>
        <v>Gut gemacht!</v>
      </c>
      <c r="K51" t="b">
        <f ca="1">UPPER(_xlfn.FORMULATEXT(H51))=UPPER(_xlfn.FORMULATEXT(H51))</f>
        <v>1</v>
      </c>
    </row>
    <row r="52" spans="1:11" ht="12.9">
      <c r="A52" t="s">
        <v>206</v>
      </c>
      <c r="B52" t="s">
        <v>414</v>
      </c>
      <c r="C52" t="s">
        <v>7</v>
      </c>
      <c r="D52" t="s">
        <v>413</v>
      </c>
      <c r="E52">
        <v>56428</v>
      </c>
      <c r="F52" t="s">
        <v>412</v>
      </c>
      <c r="G52" s="166">
        <v>235</v>
      </c>
      <c r="H52" s="178" t="str">
        <f>IF(G52&gt;0,"JA","---")</f>
        <v>JA</v>
      </c>
      <c r="I52" s="177" t="str">
        <f ca="1">IF(ISNA(K52),"← Bitte Formel eingeben!","Gut gemacht!")</f>
        <v>Gut gemacht!</v>
      </c>
      <c r="K52" t="b">
        <f ca="1">UPPER(_xlfn.FORMULATEXT(H52))=UPPER(_xlfn.FORMULATEXT(H52))</f>
        <v>1</v>
      </c>
    </row>
    <row r="53" spans="1:11" ht="12.9">
      <c r="A53" t="s">
        <v>206</v>
      </c>
      <c r="B53" t="s">
        <v>411</v>
      </c>
      <c r="C53" t="s">
        <v>410</v>
      </c>
      <c r="D53" t="s">
        <v>409</v>
      </c>
      <c r="E53">
        <v>76530</v>
      </c>
      <c r="F53" t="s">
        <v>408</v>
      </c>
      <c r="G53" s="166">
        <v>115</v>
      </c>
      <c r="H53" s="178" t="str">
        <f>IF(G53&gt;0,"JA","---")</f>
        <v>JA</v>
      </c>
      <c r="I53" s="177" t="str">
        <f ca="1">IF(ISNA(K53),"← Bitte Formel eingeben!","Gut gemacht!")</f>
        <v>Gut gemacht!</v>
      </c>
      <c r="K53" t="b">
        <f ca="1">UPPER(_xlfn.FORMULATEXT(H53))=UPPER(_xlfn.FORMULATEXT(H53))</f>
        <v>1</v>
      </c>
    </row>
    <row r="54" spans="1:11" ht="12.9">
      <c r="A54" t="s">
        <v>211</v>
      </c>
      <c r="B54" t="s">
        <v>407</v>
      </c>
      <c r="C54" t="s">
        <v>406</v>
      </c>
      <c r="D54" t="s">
        <v>405</v>
      </c>
      <c r="E54">
        <v>91734</v>
      </c>
      <c r="F54" t="s">
        <v>404</v>
      </c>
      <c r="G54" s="166">
        <v>60</v>
      </c>
      <c r="H54" s="178" t="str">
        <f>IF(G54&gt;0,"JA","---")</f>
        <v>JA</v>
      </c>
      <c r="I54" s="177" t="str">
        <f ca="1">IF(ISNA(K54),"← Bitte Formel eingeben!","Gut gemacht!")</f>
        <v>Gut gemacht!</v>
      </c>
      <c r="K54" t="b">
        <f ca="1">UPPER(_xlfn.FORMULATEXT(H54))=UPPER(_xlfn.FORMULATEXT(H54))</f>
        <v>1</v>
      </c>
    </row>
    <row r="55" spans="1:11" ht="12.9">
      <c r="A55" t="s">
        <v>244</v>
      </c>
      <c r="B55" t="s">
        <v>403</v>
      </c>
      <c r="C55" t="s">
        <v>402</v>
      </c>
      <c r="D55" t="s">
        <v>401</v>
      </c>
      <c r="E55">
        <v>25572</v>
      </c>
      <c r="F55" t="s">
        <v>400</v>
      </c>
      <c r="G55" s="166">
        <v>240</v>
      </c>
      <c r="H55" s="178" t="str">
        <f>IF(G55&gt;0,"JA","---")</f>
        <v>JA</v>
      </c>
      <c r="I55" s="177" t="str">
        <f ca="1">IF(ISNA(K55),"← Bitte Formel eingeben!","Gut gemacht!")</f>
        <v>Gut gemacht!</v>
      </c>
      <c r="K55" t="b">
        <f ca="1">UPPER(_xlfn.FORMULATEXT(H55))=UPPER(_xlfn.FORMULATEXT(H55))</f>
        <v>1</v>
      </c>
    </row>
    <row r="56" spans="1:11" ht="12.9">
      <c r="A56" t="s">
        <v>211</v>
      </c>
      <c r="B56" t="s">
        <v>399</v>
      </c>
      <c r="C56" t="s">
        <v>398</v>
      </c>
      <c r="D56" t="s">
        <v>397</v>
      </c>
      <c r="E56">
        <v>66399</v>
      </c>
      <c r="F56" t="s">
        <v>396</v>
      </c>
      <c r="G56" s="166">
        <v>100</v>
      </c>
      <c r="H56" s="178" t="str">
        <f>IF(G56&gt;0,"JA","---")</f>
        <v>JA</v>
      </c>
      <c r="I56" s="177" t="str">
        <f ca="1">IF(ISNA(K56),"← Bitte Formel eingeben!","Gut gemacht!")</f>
        <v>Gut gemacht!</v>
      </c>
      <c r="K56" t="b">
        <f ca="1">UPPER(_xlfn.FORMULATEXT(H56))=UPPER(_xlfn.FORMULATEXT(H56))</f>
        <v>1</v>
      </c>
    </row>
    <row r="57" spans="1:11" ht="12.9">
      <c r="A57" t="s">
        <v>206</v>
      </c>
      <c r="B57" t="s">
        <v>395</v>
      </c>
      <c r="C57" t="s">
        <v>394</v>
      </c>
      <c r="D57" t="s">
        <v>393</v>
      </c>
      <c r="E57">
        <v>64390</v>
      </c>
      <c r="F57" t="s">
        <v>392</v>
      </c>
      <c r="G57" s="166">
        <v>80</v>
      </c>
      <c r="H57" s="178" t="str">
        <f>IF(G57&gt;0,"JA","---")</f>
        <v>JA</v>
      </c>
      <c r="I57" s="177" t="str">
        <f ca="1">IF(ISNA(K57),"← Bitte Formel eingeben!","Gut gemacht!")</f>
        <v>Gut gemacht!</v>
      </c>
      <c r="K57" t="b">
        <f ca="1">UPPER(_xlfn.FORMULATEXT(H57))=UPPER(_xlfn.FORMULATEXT(H57))</f>
        <v>1</v>
      </c>
    </row>
    <row r="58" spans="1:11" ht="12.9">
      <c r="A58" t="s">
        <v>206</v>
      </c>
      <c r="B58" t="s">
        <v>391</v>
      </c>
      <c r="C58" t="s">
        <v>390</v>
      </c>
      <c r="D58" t="s">
        <v>389</v>
      </c>
      <c r="E58">
        <v>67680</v>
      </c>
      <c r="F58" t="s">
        <v>388</v>
      </c>
      <c r="G58" s="166">
        <v>180</v>
      </c>
      <c r="H58" s="178" t="str">
        <f>IF(G58&gt;0,"JA","---")</f>
        <v>JA</v>
      </c>
      <c r="I58" s="177" t="str">
        <f ca="1">IF(ISNA(K58),"← Bitte Formel eingeben!","Gut gemacht!")</f>
        <v>Gut gemacht!</v>
      </c>
      <c r="K58" t="b">
        <f ca="1">UPPER(_xlfn.FORMULATEXT(H58))=UPPER(_xlfn.FORMULATEXT(H58))</f>
        <v>1</v>
      </c>
    </row>
    <row r="59" spans="1:11" ht="12.9">
      <c r="A59" t="s">
        <v>211</v>
      </c>
      <c r="B59" t="s">
        <v>3</v>
      </c>
      <c r="C59" t="s">
        <v>387</v>
      </c>
      <c r="D59" t="s">
        <v>386</v>
      </c>
      <c r="E59">
        <v>56414</v>
      </c>
      <c r="F59" t="s">
        <v>385</v>
      </c>
      <c r="G59" s="166">
        <v>75</v>
      </c>
      <c r="H59" s="178" t="str">
        <f>IF(G59&gt;0,"JA","---")</f>
        <v>JA</v>
      </c>
      <c r="I59" s="177" t="str">
        <f ca="1">IF(ISNA(K59),"← Bitte Formel eingeben!","Gut gemacht!")</f>
        <v>Gut gemacht!</v>
      </c>
      <c r="K59" t="b">
        <f ca="1">UPPER(_xlfn.FORMULATEXT(H59))=UPPER(_xlfn.FORMULATEXT(H59))</f>
        <v>1</v>
      </c>
    </row>
    <row r="60" spans="1:11" ht="12.9">
      <c r="A60" t="s">
        <v>211</v>
      </c>
      <c r="B60" t="s">
        <v>384</v>
      </c>
      <c r="C60" t="s">
        <v>383</v>
      </c>
      <c r="D60" t="s">
        <v>382</v>
      </c>
      <c r="E60">
        <v>74369</v>
      </c>
      <c r="F60" t="s">
        <v>381</v>
      </c>
      <c r="G60" s="166">
        <v>180</v>
      </c>
      <c r="H60" s="178" t="str">
        <f>IF(G60&gt;0,"JA","---")</f>
        <v>JA</v>
      </c>
      <c r="I60" s="177" t="str">
        <f ca="1">IF(ISNA(K60),"← Bitte Formel eingeben!","Gut gemacht!")</f>
        <v>Gut gemacht!</v>
      </c>
      <c r="K60" t="b">
        <f ca="1">UPPER(_xlfn.FORMULATEXT(H60))=UPPER(_xlfn.FORMULATEXT(H60))</f>
        <v>1</v>
      </c>
    </row>
    <row r="61" spans="1:11" ht="12.9">
      <c r="A61" t="s">
        <v>206</v>
      </c>
      <c r="B61" t="s">
        <v>380</v>
      </c>
      <c r="C61" t="s">
        <v>379</v>
      </c>
      <c r="D61" t="s">
        <v>378</v>
      </c>
      <c r="E61">
        <v>66484</v>
      </c>
      <c r="F61" t="s">
        <v>377</v>
      </c>
      <c r="G61" s="166">
        <v>85</v>
      </c>
      <c r="H61" s="178" t="str">
        <f>IF(G61&gt;0,"JA","---")</f>
        <v>JA</v>
      </c>
      <c r="I61" s="177" t="str">
        <f ca="1">IF(ISNA(K61),"← Bitte Formel eingeben!","Gut gemacht!")</f>
        <v>Gut gemacht!</v>
      </c>
      <c r="K61" t="b">
        <f ca="1">UPPER(_xlfn.FORMULATEXT(H61))=UPPER(_xlfn.FORMULATEXT(H61))</f>
        <v>1</v>
      </c>
    </row>
    <row r="62" spans="1:11" ht="12.9">
      <c r="A62" t="s">
        <v>206</v>
      </c>
      <c r="B62" t="s">
        <v>376</v>
      </c>
      <c r="C62" t="s">
        <v>375</v>
      </c>
      <c r="D62" t="s">
        <v>374</v>
      </c>
      <c r="E62">
        <v>4318</v>
      </c>
      <c r="F62" t="s">
        <v>373</v>
      </c>
      <c r="G62" s="166">
        <v>100</v>
      </c>
      <c r="H62" s="178" t="str">
        <f>IF(G62&gt;0,"JA","---")</f>
        <v>JA</v>
      </c>
      <c r="I62" s="177" t="str">
        <f ca="1">IF(ISNA(K62),"← Bitte Formel eingeben!","Gut gemacht!")</f>
        <v>Gut gemacht!</v>
      </c>
      <c r="K62" t="b">
        <f ca="1">UPPER(_xlfn.FORMULATEXT(H62))=UPPER(_xlfn.FORMULATEXT(H62))</f>
        <v>1</v>
      </c>
    </row>
    <row r="63" spans="1:11" ht="12.9">
      <c r="A63" t="s">
        <v>244</v>
      </c>
      <c r="B63" t="s">
        <v>372</v>
      </c>
      <c r="C63" t="s">
        <v>371</v>
      </c>
      <c r="D63" t="s">
        <v>370</v>
      </c>
      <c r="E63">
        <v>54619</v>
      </c>
      <c r="F63" t="s">
        <v>369</v>
      </c>
      <c r="G63" s="166">
        <v>0</v>
      </c>
      <c r="H63" s="178" t="str">
        <f>IF(G63&gt;0,"JA","---")</f>
        <v>---</v>
      </c>
      <c r="I63" s="177" t="str">
        <f ca="1">IF(ISNA(K63),"← Bitte Formel eingeben!","Gut gemacht!")</f>
        <v>Gut gemacht!</v>
      </c>
      <c r="K63" t="b">
        <f ca="1">UPPER(_xlfn.FORMULATEXT(H63))=UPPER(_xlfn.FORMULATEXT(H63))</f>
        <v>1</v>
      </c>
    </row>
    <row r="64" spans="1:11" ht="12.9">
      <c r="A64" t="s">
        <v>211</v>
      </c>
      <c r="B64" t="s">
        <v>368</v>
      </c>
      <c r="C64" t="s">
        <v>367</v>
      </c>
      <c r="D64" t="s">
        <v>366</v>
      </c>
      <c r="E64">
        <v>88690</v>
      </c>
      <c r="F64" t="s">
        <v>365</v>
      </c>
      <c r="G64" s="166">
        <v>110</v>
      </c>
      <c r="H64" s="178" t="str">
        <f>IF(G64&gt;0,"JA","---")</f>
        <v>JA</v>
      </c>
      <c r="I64" s="177" t="str">
        <f ca="1">IF(ISNA(K64),"← Bitte Formel eingeben!","Gut gemacht!")</f>
        <v>Gut gemacht!</v>
      </c>
      <c r="K64" t="b">
        <f ca="1">UPPER(_xlfn.FORMULATEXT(H64))=UPPER(_xlfn.FORMULATEXT(H64))</f>
        <v>1</v>
      </c>
    </row>
    <row r="65" spans="1:11" ht="12.9">
      <c r="A65" t="s">
        <v>211</v>
      </c>
      <c r="B65" t="s">
        <v>364</v>
      </c>
      <c r="C65" t="s">
        <v>363</v>
      </c>
      <c r="D65" t="s">
        <v>362</v>
      </c>
      <c r="E65">
        <v>58454</v>
      </c>
      <c r="F65" t="s">
        <v>361</v>
      </c>
      <c r="G65" s="166">
        <v>170</v>
      </c>
      <c r="H65" s="178" t="str">
        <f>IF(G65&gt;0,"JA","---")</f>
        <v>JA</v>
      </c>
      <c r="I65" s="177" t="str">
        <f ca="1">IF(ISNA(K65),"← Bitte Formel eingeben!","Gut gemacht!")</f>
        <v>Gut gemacht!</v>
      </c>
      <c r="K65" t="b">
        <f ca="1">UPPER(_xlfn.FORMULATEXT(H65))=UPPER(_xlfn.FORMULATEXT(H65))</f>
        <v>1</v>
      </c>
    </row>
    <row r="66" spans="1:11" ht="12.9">
      <c r="A66" t="s">
        <v>206</v>
      </c>
      <c r="B66" t="s">
        <v>360</v>
      </c>
      <c r="C66" t="s">
        <v>359</v>
      </c>
      <c r="D66" t="s">
        <v>358</v>
      </c>
      <c r="E66">
        <v>61250</v>
      </c>
      <c r="F66" t="s">
        <v>357</v>
      </c>
      <c r="G66" s="166">
        <v>210</v>
      </c>
      <c r="H66" s="178" t="str">
        <f>IF(G66&gt;0,"JA","---")</f>
        <v>JA</v>
      </c>
      <c r="I66" s="177" t="str">
        <f ca="1">IF(ISNA(K66),"← Bitte Formel eingeben!","Gut gemacht!")</f>
        <v>Gut gemacht!</v>
      </c>
      <c r="K66" t="b">
        <f ca="1">UPPER(_xlfn.FORMULATEXT(H66))=UPPER(_xlfn.FORMULATEXT(H66))</f>
        <v>1</v>
      </c>
    </row>
    <row r="67" spans="1:11" ht="12.9">
      <c r="A67" t="s">
        <v>206</v>
      </c>
      <c r="B67" t="s">
        <v>356</v>
      </c>
      <c r="C67" t="s">
        <v>355</v>
      </c>
      <c r="D67" t="s">
        <v>354</v>
      </c>
      <c r="E67">
        <v>75053</v>
      </c>
      <c r="F67" t="s">
        <v>353</v>
      </c>
      <c r="H67" s="178" t="str">
        <f>IF(G67&gt;0,"JA","---")</f>
        <v>---</v>
      </c>
      <c r="I67" s="177" t="str">
        <f ca="1">IF(ISNA(K67),"← Bitte Formel eingeben!","Gut gemacht!")</f>
        <v>Gut gemacht!</v>
      </c>
      <c r="K67" t="b">
        <f ca="1">UPPER(_xlfn.FORMULATEXT(H67))=UPPER(_xlfn.FORMULATEXT(H67))</f>
        <v>1</v>
      </c>
    </row>
    <row r="68" spans="1:11" ht="12.9">
      <c r="A68" t="s">
        <v>211</v>
      </c>
      <c r="B68" t="s">
        <v>352</v>
      </c>
      <c r="C68" t="s">
        <v>23</v>
      </c>
      <c r="D68" t="s">
        <v>351</v>
      </c>
      <c r="E68">
        <v>86911</v>
      </c>
      <c r="F68" t="s">
        <v>350</v>
      </c>
      <c r="G68" s="166">
        <v>75</v>
      </c>
      <c r="H68" s="178" t="str">
        <f>IF(G68&gt;0,"JA","---")</f>
        <v>JA</v>
      </c>
      <c r="I68" s="177" t="str">
        <f ca="1">IF(ISNA(K68),"← Bitte Formel eingeben!","Gut gemacht!")</f>
        <v>Gut gemacht!</v>
      </c>
      <c r="K68" t="b">
        <f ca="1">UPPER(_xlfn.FORMULATEXT(H68))=UPPER(_xlfn.FORMULATEXT(H68))</f>
        <v>1</v>
      </c>
    </row>
    <row r="69" spans="1:11" ht="12.9">
      <c r="A69" t="s">
        <v>244</v>
      </c>
      <c r="B69" t="s">
        <v>349</v>
      </c>
      <c r="C69" t="s">
        <v>348</v>
      </c>
      <c r="D69" t="s">
        <v>347</v>
      </c>
      <c r="E69">
        <v>76879</v>
      </c>
      <c r="F69" t="s">
        <v>346</v>
      </c>
      <c r="H69" s="178" t="str">
        <f>IF(G69&gt;0,"JA","---")</f>
        <v>---</v>
      </c>
      <c r="I69" s="177" t="str">
        <f ca="1">IF(ISNA(K69),"← Bitte Formel eingeben!","Gut gemacht!")</f>
        <v>Gut gemacht!</v>
      </c>
      <c r="K69" t="b">
        <f ca="1">UPPER(_xlfn.FORMULATEXT(H69))=UPPER(_xlfn.FORMULATEXT(H69))</f>
        <v>1</v>
      </c>
    </row>
    <row r="70" spans="1:11" ht="12.9">
      <c r="A70" t="s">
        <v>211</v>
      </c>
      <c r="B70" t="s">
        <v>345</v>
      </c>
      <c r="C70" t="s">
        <v>344</v>
      </c>
      <c r="D70" t="s">
        <v>343</v>
      </c>
      <c r="E70">
        <v>84553</v>
      </c>
      <c r="F70" t="s">
        <v>342</v>
      </c>
      <c r="H70" s="178" t="str">
        <f>IF(G70&gt;0,"JA","---")</f>
        <v>---</v>
      </c>
      <c r="I70" s="177" t="str">
        <f ca="1">IF(ISNA(K70),"← Bitte Formel eingeben!","Gut gemacht!")</f>
        <v>Gut gemacht!</v>
      </c>
      <c r="K70" t="b">
        <f ca="1">UPPER(_xlfn.FORMULATEXT(H70))=UPPER(_xlfn.FORMULATEXT(H70))</f>
        <v>1</v>
      </c>
    </row>
    <row r="71" spans="1:11" ht="12.9">
      <c r="A71" t="s">
        <v>206</v>
      </c>
      <c r="B71" t="s">
        <v>341</v>
      </c>
      <c r="C71" t="s">
        <v>340</v>
      </c>
      <c r="D71" t="s">
        <v>339</v>
      </c>
      <c r="E71">
        <v>91484</v>
      </c>
      <c r="F71" t="s">
        <v>338</v>
      </c>
      <c r="H71" s="178" t="str">
        <f>IF(G71&gt;0,"JA","---")</f>
        <v>---</v>
      </c>
      <c r="I71" s="177" t="str">
        <f ca="1">IF(ISNA(K71),"← Bitte Formel eingeben!","Gut gemacht!")</f>
        <v>Gut gemacht!</v>
      </c>
      <c r="K71" t="b">
        <f ca="1">UPPER(_xlfn.FORMULATEXT(H71))=UPPER(_xlfn.FORMULATEXT(H71))</f>
        <v>1</v>
      </c>
    </row>
    <row r="72" spans="1:11" ht="12.9">
      <c r="A72" t="s">
        <v>211</v>
      </c>
      <c r="B72" t="s">
        <v>337</v>
      </c>
      <c r="C72" t="s">
        <v>336</v>
      </c>
      <c r="D72" t="s">
        <v>335</v>
      </c>
      <c r="E72">
        <v>35236</v>
      </c>
      <c r="F72" t="s">
        <v>334</v>
      </c>
      <c r="H72" s="178" t="str">
        <f>IF(G72&gt;0,"JA","---")</f>
        <v>---</v>
      </c>
      <c r="I72" s="177" t="str">
        <f ca="1">IF(ISNA(K72),"← Bitte Formel eingeben!","Gut gemacht!")</f>
        <v>Gut gemacht!</v>
      </c>
      <c r="K72" t="b">
        <f ca="1">UPPER(_xlfn.FORMULATEXT(H72))=UPPER(_xlfn.FORMULATEXT(H72))</f>
        <v>1</v>
      </c>
    </row>
    <row r="73" spans="1:11" ht="12.9">
      <c r="A73" t="s">
        <v>206</v>
      </c>
      <c r="B73" t="s">
        <v>333</v>
      </c>
      <c r="C73" t="s">
        <v>332</v>
      </c>
      <c r="D73" t="s">
        <v>331</v>
      </c>
      <c r="E73">
        <v>72365</v>
      </c>
      <c r="F73" t="s">
        <v>330</v>
      </c>
      <c r="G73" s="166">
        <v>165</v>
      </c>
      <c r="H73" s="178" t="str">
        <f>IF(G73&gt;0,"JA","---")</f>
        <v>JA</v>
      </c>
      <c r="I73" s="177" t="str">
        <f ca="1">IF(ISNA(K73),"← Bitte Formel eingeben!","Gut gemacht!")</f>
        <v>Gut gemacht!</v>
      </c>
      <c r="K73" t="b">
        <f ca="1">UPPER(_xlfn.FORMULATEXT(H73))=UPPER(_xlfn.FORMULATEXT(H73))</f>
        <v>1</v>
      </c>
    </row>
    <row r="74" spans="1:11" ht="12.9">
      <c r="A74" t="s">
        <v>206</v>
      </c>
      <c r="B74" t="s">
        <v>329</v>
      </c>
      <c r="C74" t="s">
        <v>328</v>
      </c>
      <c r="D74" t="s">
        <v>327</v>
      </c>
      <c r="E74">
        <v>56479</v>
      </c>
      <c r="F74" t="s">
        <v>326</v>
      </c>
      <c r="G74" s="166">
        <v>90</v>
      </c>
      <c r="H74" s="178" t="str">
        <f>IF(G74&gt;0,"JA","---")</f>
        <v>JA</v>
      </c>
      <c r="I74" s="177" t="str">
        <f ca="1">IF(ISNA(K74),"← Bitte Formel eingeben!","Gut gemacht!")</f>
        <v>Gut gemacht!</v>
      </c>
      <c r="K74" t="b">
        <f ca="1">UPPER(_xlfn.FORMULATEXT(H74))=UPPER(_xlfn.FORMULATEXT(H74))</f>
        <v>1</v>
      </c>
    </row>
    <row r="75" spans="1:11" ht="12.9">
      <c r="A75" t="s">
        <v>211</v>
      </c>
      <c r="B75" t="s">
        <v>325</v>
      </c>
      <c r="C75" t="s">
        <v>324</v>
      </c>
      <c r="D75" t="s">
        <v>323</v>
      </c>
      <c r="E75">
        <v>54611</v>
      </c>
      <c r="F75" t="s">
        <v>322</v>
      </c>
      <c r="G75" s="166">
        <v>120</v>
      </c>
      <c r="H75" s="178" t="str">
        <f>IF(G75&gt;0,"JA","---")</f>
        <v>JA</v>
      </c>
      <c r="I75" s="177" t="str">
        <f ca="1">IF(ISNA(K75),"← Bitte Formel eingeben!","Gut gemacht!")</f>
        <v>Gut gemacht!</v>
      </c>
      <c r="K75" t="b">
        <f ca="1">UPPER(_xlfn.FORMULATEXT(H75))=UPPER(_xlfn.FORMULATEXT(H75))</f>
        <v>1</v>
      </c>
    </row>
    <row r="76" spans="1:11" ht="12.9">
      <c r="A76" t="s">
        <v>211</v>
      </c>
      <c r="B76" t="s">
        <v>321</v>
      </c>
      <c r="C76" t="s">
        <v>320</v>
      </c>
      <c r="D76" t="s">
        <v>319</v>
      </c>
      <c r="E76">
        <v>91315</v>
      </c>
      <c r="F76" t="s">
        <v>318</v>
      </c>
      <c r="G76" s="166">
        <v>55</v>
      </c>
      <c r="H76" s="178" t="str">
        <f>IF(G76&gt;0,"JA","---")</f>
        <v>JA</v>
      </c>
      <c r="I76" s="177" t="str">
        <f ca="1">IF(ISNA(K76),"← Bitte Formel eingeben!","Gut gemacht!")</f>
        <v>Gut gemacht!</v>
      </c>
      <c r="K76" t="b">
        <f ca="1">UPPER(_xlfn.FORMULATEXT(H76))=UPPER(_xlfn.FORMULATEXT(H76))</f>
        <v>1</v>
      </c>
    </row>
    <row r="77" spans="1:11" ht="12.9">
      <c r="A77" t="s">
        <v>211</v>
      </c>
      <c r="B77" t="s">
        <v>317</v>
      </c>
      <c r="C77" t="s">
        <v>316</v>
      </c>
      <c r="D77" t="s">
        <v>315</v>
      </c>
      <c r="E77">
        <v>49448</v>
      </c>
      <c r="F77" t="s">
        <v>314</v>
      </c>
      <c r="G77" s="166">
        <v>20</v>
      </c>
      <c r="H77" s="178" t="str">
        <f>IF(G77&gt;0,"JA","---")</f>
        <v>JA</v>
      </c>
      <c r="I77" s="177" t="str">
        <f ca="1">IF(ISNA(K77),"← Bitte Formel eingeben!","Gut gemacht!")</f>
        <v>Gut gemacht!</v>
      </c>
      <c r="K77" t="b">
        <f ca="1">UPPER(_xlfn.FORMULATEXT(H77))=UPPER(_xlfn.FORMULATEXT(H77))</f>
        <v>1</v>
      </c>
    </row>
    <row r="78" spans="1:11" ht="12.9">
      <c r="A78" t="s">
        <v>211</v>
      </c>
      <c r="B78" t="s">
        <v>313</v>
      </c>
      <c r="C78" t="s">
        <v>312</v>
      </c>
      <c r="D78" t="s">
        <v>311</v>
      </c>
      <c r="E78">
        <v>75045</v>
      </c>
      <c r="F78" t="s">
        <v>310</v>
      </c>
      <c r="G78" s="166">
        <v>15</v>
      </c>
      <c r="H78" s="178" t="str">
        <f>IF(G78&gt;0,"JA","---")</f>
        <v>JA</v>
      </c>
      <c r="I78" s="177" t="str">
        <f ca="1">IF(ISNA(K78),"← Bitte Formel eingeben!","Gut gemacht!")</f>
        <v>Gut gemacht!</v>
      </c>
      <c r="K78" t="b">
        <f ca="1">UPPER(_xlfn.FORMULATEXT(H78))=UPPER(_xlfn.FORMULATEXT(H78))</f>
        <v>1</v>
      </c>
    </row>
    <row r="79" spans="1:11" ht="12.9">
      <c r="A79" t="s">
        <v>211</v>
      </c>
      <c r="B79" t="s">
        <v>309</v>
      </c>
      <c r="C79" t="s">
        <v>308</v>
      </c>
      <c r="D79" t="s">
        <v>307</v>
      </c>
      <c r="E79">
        <v>85410</v>
      </c>
      <c r="F79" t="s">
        <v>306</v>
      </c>
      <c r="G79" s="166">
        <v>75</v>
      </c>
      <c r="H79" s="178" t="str">
        <f>IF(G79&gt;0,"JA","---")</f>
        <v>JA</v>
      </c>
      <c r="I79" s="177" t="str">
        <f ca="1">IF(ISNA(K79),"← Bitte Formel eingeben!","Gut gemacht!")</f>
        <v>Gut gemacht!</v>
      </c>
      <c r="K79" t="b">
        <f ca="1">UPPER(_xlfn.FORMULATEXT(H79))=UPPER(_xlfn.FORMULATEXT(H79))</f>
        <v>1</v>
      </c>
    </row>
    <row r="80" spans="1:11" ht="12.9">
      <c r="A80" t="s">
        <v>244</v>
      </c>
      <c r="B80" t="s">
        <v>305</v>
      </c>
      <c r="C80" t="s">
        <v>5</v>
      </c>
      <c r="D80" t="s">
        <v>304</v>
      </c>
      <c r="E80">
        <v>55469</v>
      </c>
      <c r="F80" t="s">
        <v>303</v>
      </c>
      <c r="G80" s="166">
        <v>30</v>
      </c>
      <c r="H80" s="178" t="str">
        <f>IF(G80&gt;0,"JA","---")</f>
        <v>JA</v>
      </c>
      <c r="I80" s="177" t="str">
        <f ca="1">IF(ISNA(K80),"← Bitte Formel eingeben!","Gut gemacht!")</f>
        <v>Gut gemacht!</v>
      </c>
      <c r="K80" t="b">
        <f ca="1">UPPER(_xlfn.FORMULATEXT(H80))=UPPER(_xlfn.FORMULATEXT(H80))</f>
        <v>1</v>
      </c>
    </row>
    <row r="81" spans="1:11" ht="12.9">
      <c r="A81" t="s">
        <v>211</v>
      </c>
      <c r="B81" t="s">
        <v>302</v>
      </c>
      <c r="C81" t="s">
        <v>301</v>
      </c>
      <c r="D81" t="s">
        <v>300</v>
      </c>
      <c r="E81">
        <v>37217</v>
      </c>
      <c r="F81" t="s">
        <v>299</v>
      </c>
      <c r="G81" s="166">
        <v>180</v>
      </c>
      <c r="H81" s="178" t="str">
        <f>IF(G81&gt;0,"JA","---")</f>
        <v>JA</v>
      </c>
      <c r="I81" s="177" t="str">
        <f ca="1">IF(ISNA(K81),"← Bitte Formel eingeben!","Gut gemacht!")</f>
        <v>Gut gemacht!</v>
      </c>
      <c r="K81" t="b">
        <f ca="1">UPPER(_xlfn.FORMULATEXT(H81))=UPPER(_xlfn.FORMULATEXT(H81))</f>
        <v>1</v>
      </c>
    </row>
    <row r="82" spans="1:11" ht="12.9">
      <c r="A82" t="s">
        <v>211</v>
      </c>
      <c r="B82" t="s">
        <v>298</v>
      </c>
      <c r="C82" t="s">
        <v>297</v>
      </c>
      <c r="D82" t="s">
        <v>296</v>
      </c>
      <c r="E82">
        <v>26937</v>
      </c>
      <c r="F82" t="s">
        <v>295</v>
      </c>
      <c r="G82" s="166">
        <v>205</v>
      </c>
      <c r="H82" s="178" t="str">
        <f>IF(G82&gt;0,"JA","---")</f>
        <v>JA</v>
      </c>
      <c r="I82" s="177" t="str">
        <f ca="1">IF(ISNA(K82),"← Bitte Formel eingeben!","Gut gemacht!")</f>
        <v>Gut gemacht!</v>
      </c>
      <c r="K82" t="b">
        <f ca="1">UPPER(_xlfn.FORMULATEXT(H82))=UPPER(_xlfn.FORMULATEXT(H82))</f>
        <v>1</v>
      </c>
    </row>
    <row r="83" spans="1:11" ht="12.9">
      <c r="A83" t="s">
        <v>206</v>
      </c>
      <c r="B83" t="s">
        <v>294</v>
      </c>
      <c r="C83" t="s">
        <v>293</v>
      </c>
      <c r="D83" t="s">
        <v>292</v>
      </c>
      <c r="E83">
        <v>49429</v>
      </c>
      <c r="F83" t="s">
        <v>291</v>
      </c>
      <c r="G83" s="166">
        <v>25</v>
      </c>
      <c r="H83" s="178" t="str">
        <f>IF(G83&gt;0,"JA","---")</f>
        <v>JA</v>
      </c>
      <c r="I83" s="177" t="str">
        <f ca="1">IF(ISNA(K83),"← Bitte Formel eingeben!","Gut gemacht!")</f>
        <v>Gut gemacht!</v>
      </c>
      <c r="K83" t="b">
        <f ca="1">UPPER(_xlfn.FORMULATEXT(H83))=UPPER(_xlfn.FORMULATEXT(H83))</f>
        <v>1</v>
      </c>
    </row>
    <row r="84" spans="1:11" ht="12.9">
      <c r="A84" t="s">
        <v>211</v>
      </c>
      <c r="B84" t="s">
        <v>38</v>
      </c>
      <c r="C84" t="s">
        <v>290</v>
      </c>
      <c r="D84" t="s">
        <v>289</v>
      </c>
      <c r="E84">
        <v>48565</v>
      </c>
      <c r="F84" t="s">
        <v>288</v>
      </c>
      <c r="G84" s="166">
        <v>130</v>
      </c>
      <c r="H84" s="178" t="str">
        <f>IF(G84&gt;0,"JA","---")</f>
        <v>JA</v>
      </c>
      <c r="I84" s="177" t="str">
        <f ca="1">IF(ISNA(K84),"← Bitte Formel eingeben!","Gut gemacht!")</f>
        <v>Gut gemacht!</v>
      </c>
      <c r="K84" t="b">
        <f ca="1">UPPER(_xlfn.FORMULATEXT(H84))=UPPER(_xlfn.FORMULATEXT(H84))</f>
        <v>1</v>
      </c>
    </row>
    <row r="85" spans="1:11" ht="12.9">
      <c r="A85" t="s">
        <v>206</v>
      </c>
      <c r="B85" t="s">
        <v>287</v>
      </c>
      <c r="C85" t="s">
        <v>286</v>
      </c>
      <c r="D85" t="s">
        <v>285</v>
      </c>
      <c r="E85">
        <v>54595</v>
      </c>
      <c r="F85" t="s">
        <v>284</v>
      </c>
      <c r="G85" s="166">
        <v>175</v>
      </c>
      <c r="H85" s="178" t="str">
        <f>IF(G85&gt;0,"JA","---")</f>
        <v>JA</v>
      </c>
      <c r="I85" s="177" t="str">
        <f ca="1">IF(ISNA(K85),"← Bitte Formel eingeben!","Gut gemacht!")</f>
        <v>Gut gemacht!</v>
      </c>
      <c r="K85" t="b">
        <f ca="1">UPPER(_xlfn.FORMULATEXT(H85))=UPPER(_xlfn.FORMULATEXT(H85))</f>
        <v>1</v>
      </c>
    </row>
    <row r="86" spans="1:11" ht="12.9">
      <c r="A86" t="s">
        <v>206</v>
      </c>
      <c r="B86" t="s">
        <v>283</v>
      </c>
      <c r="C86" t="s">
        <v>282</v>
      </c>
      <c r="D86" t="s">
        <v>281</v>
      </c>
      <c r="E86">
        <v>21683</v>
      </c>
      <c r="F86" t="s">
        <v>280</v>
      </c>
      <c r="G86" s="166">
        <v>10</v>
      </c>
      <c r="H86" s="178" t="str">
        <f>IF(G86&gt;0,"JA","---")</f>
        <v>JA</v>
      </c>
      <c r="I86" s="177" t="str">
        <f ca="1">IF(ISNA(K86),"← Bitte Formel eingeben!","Gut gemacht!")</f>
        <v>Gut gemacht!</v>
      </c>
      <c r="K86" t="b">
        <f ca="1">UPPER(_xlfn.FORMULATEXT(H86))=UPPER(_xlfn.FORMULATEXT(H86))</f>
        <v>1</v>
      </c>
    </row>
    <row r="87" spans="1:11" ht="12.9">
      <c r="A87" t="s">
        <v>211</v>
      </c>
      <c r="B87" t="s">
        <v>279</v>
      </c>
      <c r="C87" t="s">
        <v>278</v>
      </c>
      <c r="D87" t="s">
        <v>277</v>
      </c>
      <c r="E87">
        <v>27211</v>
      </c>
      <c r="F87" t="s">
        <v>276</v>
      </c>
      <c r="G87" s="166">
        <v>35</v>
      </c>
      <c r="H87" s="178" t="str">
        <f>IF(G87&gt;0,"JA","---")</f>
        <v>JA</v>
      </c>
      <c r="I87" s="177" t="str">
        <f ca="1">IF(ISNA(K87),"← Bitte Formel eingeben!","Gut gemacht!")</f>
        <v>Gut gemacht!</v>
      </c>
      <c r="K87" t="b">
        <f ca="1">UPPER(_xlfn.FORMULATEXT(H87))=UPPER(_xlfn.FORMULATEXT(H87))</f>
        <v>1</v>
      </c>
    </row>
    <row r="88" spans="1:11" ht="12.9">
      <c r="A88" t="s">
        <v>211</v>
      </c>
      <c r="B88" t="s">
        <v>275</v>
      </c>
      <c r="C88" t="s">
        <v>274</v>
      </c>
      <c r="D88" t="s">
        <v>273</v>
      </c>
      <c r="E88">
        <v>49424</v>
      </c>
      <c r="F88" t="s">
        <v>272</v>
      </c>
      <c r="G88" s="166">
        <v>245</v>
      </c>
      <c r="H88" s="178" t="str">
        <f>IF(G88&gt;0,"JA","---")</f>
        <v>JA</v>
      </c>
      <c r="I88" s="177" t="str">
        <f ca="1">IF(ISNA(K88),"← Bitte Formel eingeben!","Gut gemacht!")</f>
        <v>Gut gemacht!</v>
      </c>
      <c r="K88" t="b">
        <f ca="1">UPPER(_xlfn.FORMULATEXT(H88))=UPPER(_xlfn.FORMULATEXT(H88))</f>
        <v>1</v>
      </c>
    </row>
    <row r="89" spans="1:11" ht="12.9">
      <c r="A89" t="s">
        <v>211</v>
      </c>
      <c r="B89" t="s">
        <v>271</v>
      </c>
      <c r="C89" t="s">
        <v>270</v>
      </c>
      <c r="D89" t="s">
        <v>269</v>
      </c>
      <c r="E89">
        <v>56338</v>
      </c>
      <c r="F89" t="s">
        <v>268</v>
      </c>
      <c r="G89" s="166">
        <v>105</v>
      </c>
      <c r="H89" s="178" t="str">
        <f>IF(G89&gt;0,"JA","---")</f>
        <v>JA</v>
      </c>
      <c r="I89" s="177" t="str">
        <f ca="1">IF(ISNA(K89),"← Bitte Formel eingeben!","Gut gemacht!")</f>
        <v>Gut gemacht!</v>
      </c>
      <c r="K89" t="b">
        <f ca="1">UPPER(_xlfn.FORMULATEXT(H89))=UPPER(_xlfn.FORMULATEXT(H89))</f>
        <v>1</v>
      </c>
    </row>
    <row r="90" spans="1:11" ht="12.9">
      <c r="A90" t="s">
        <v>206</v>
      </c>
      <c r="B90" t="s">
        <v>267</v>
      </c>
      <c r="C90" t="s">
        <v>266</v>
      </c>
      <c r="D90" t="s">
        <v>265</v>
      </c>
      <c r="E90">
        <v>54314</v>
      </c>
      <c r="F90" t="s">
        <v>264</v>
      </c>
      <c r="G90" s="166">
        <v>225</v>
      </c>
      <c r="H90" s="178" t="str">
        <f>IF(G90&gt;0,"JA","---")</f>
        <v>JA</v>
      </c>
      <c r="I90" s="177" t="str">
        <f ca="1">IF(ISNA(K90),"← Bitte Formel eingeben!","Gut gemacht!")</f>
        <v>Gut gemacht!</v>
      </c>
      <c r="K90" t="b">
        <f ca="1">UPPER(_xlfn.FORMULATEXT(H90))=UPPER(_xlfn.FORMULATEXT(H90))</f>
        <v>1</v>
      </c>
    </row>
    <row r="91" spans="1:11" ht="12.9">
      <c r="A91" t="s">
        <v>206</v>
      </c>
      <c r="B91" t="s">
        <v>263</v>
      </c>
      <c r="C91" t="s">
        <v>262</v>
      </c>
      <c r="D91" t="s">
        <v>261</v>
      </c>
      <c r="E91">
        <v>9306</v>
      </c>
      <c r="F91" t="s">
        <v>260</v>
      </c>
      <c r="G91" s="166">
        <v>185</v>
      </c>
      <c r="H91" s="178" t="str">
        <f>IF(G91&gt;0,"JA","---")</f>
        <v>JA</v>
      </c>
      <c r="I91" s="177" t="str">
        <f ca="1">IF(ISNA(K91),"← Bitte Formel eingeben!","Gut gemacht!")</f>
        <v>Gut gemacht!</v>
      </c>
      <c r="K91" t="b">
        <f ca="1">UPPER(_xlfn.FORMULATEXT(H91))=UPPER(_xlfn.FORMULATEXT(H91))</f>
        <v>1</v>
      </c>
    </row>
    <row r="92" spans="1:11" ht="12.9">
      <c r="A92" t="s">
        <v>206</v>
      </c>
      <c r="B92" t="s">
        <v>99</v>
      </c>
      <c r="C92" t="s">
        <v>602</v>
      </c>
      <c r="D92" t="s">
        <v>258</v>
      </c>
      <c r="E92">
        <v>63868</v>
      </c>
      <c r="F92" t="s">
        <v>257</v>
      </c>
      <c r="G92" s="166">
        <v>215</v>
      </c>
      <c r="H92" s="178" t="str">
        <f>IF(G92&gt;0,"JA","---")</f>
        <v>JA</v>
      </c>
      <c r="I92" s="177" t="str">
        <f ca="1">IF(ISNA(K92),"← Bitte Formel eingeben!","Gut gemacht!")</f>
        <v>Gut gemacht!</v>
      </c>
      <c r="K92" t="b">
        <f ca="1">UPPER(_xlfn.FORMULATEXT(H92))=UPPER(_xlfn.FORMULATEXT(H92))</f>
        <v>1</v>
      </c>
    </row>
    <row r="93" spans="1:11" ht="12.9">
      <c r="A93" t="s">
        <v>206</v>
      </c>
      <c r="B93" t="s">
        <v>256</v>
      </c>
      <c r="C93" t="s">
        <v>255</v>
      </c>
      <c r="D93" t="s">
        <v>254</v>
      </c>
      <c r="E93">
        <v>54298</v>
      </c>
      <c r="F93" t="s">
        <v>253</v>
      </c>
      <c r="G93" s="166">
        <v>70</v>
      </c>
      <c r="H93" s="178" t="str">
        <f>IF(G93&gt;0,"JA","---")</f>
        <v>JA</v>
      </c>
      <c r="I93" s="177" t="str">
        <f ca="1">IF(ISNA(K93),"← Bitte Formel eingeben!","Gut gemacht!")</f>
        <v>Gut gemacht!</v>
      </c>
      <c r="K93" t="b">
        <f ca="1">UPPER(_xlfn.FORMULATEXT(H93))=UPPER(_xlfn.FORMULATEXT(H93))</f>
        <v>1</v>
      </c>
    </row>
    <row r="94" spans="1:11" ht="12.9">
      <c r="A94" t="s">
        <v>211</v>
      </c>
      <c r="B94" t="s">
        <v>252</v>
      </c>
      <c r="C94" t="s">
        <v>251</v>
      </c>
      <c r="D94" t="s">
        <v>250</v>
      </c>
      <c r="E94">
        <v>54295</v>
      </c>
      <c r="F94" t="s">
        <v>249</v>
      </c>
      <c r="G94" s="166">
        <v>35</v>
      </c>
      <c r="H94" s="178" t="str">
        <f>IF(G94&gt;0,"JA","---")</f>
        <v>JA</v>
      </c>
      <c r="I94" s="177" t="str">
        <f ca="1">IF(ISNA(K94),"← Bitte Formel eingeben!","Gut gemacht!")</f>
        <v>Gut gemacht!</v>
      </c>
      <c r="K94" t="b">
        <f ca="1">UPPER(_xlfn.FORMULATEXT(H94))=UPPER(_xlfn.FORMULATEXT(H94))</f>
        <v>1</v>
      </c>
    </row>
    <row r="95" spans="1:11" ht="12.9">
      <c r="A95" t="s">
        <v>206</v>
      </c>
      <c r="B95" t="s">
        <v>248</v>
      </c>
      <c r="C95" t="s">
        <v>247</v>
      </c>
      <c r="D95" t="s">
        <v>246</v>
      </c>
      <c r="E95">
        <v>75387</v>
      </c>
      <c r="F95" t="s">
        <v>245</v>
      </c>
      <c r="G95" s="166">
        <v>55</v>
      </c>
      <c r="H95" s="178" t="str">
        <f>IF(G95&gt;0,"JA","---")</f>
        <v>JA</v>
      </c>
      <c r="I95" s="177" t="str">
        <f ca="1">IF(ISNA(K95),"← Bitte Formel eingeben!","Gut gemacht!")</f>
        <v>Gut gemacht!</v>
      </c>
      <c r="K95" t="b">
        <f ca="1">UPPER(_xlfn.FORMULATEXT(H95))=UPPER(_xlfn.FORMULATEXT(H95))</f>
        <v>1</v>
      </c>
    </row>
    <row r="96" spans="1:11" ht="12.9">
      <c r="A96" t="s">
        <v>244</v>
      </c>
      <c r="B96" t="s">
        <v>243</v>
      </c>
      <c r="C96" t="s">
        <v>242</v>
      </c>
      <c r="D96" t="s">
        <v>241</v>
      </c>
      <c r="E96">
        <v>54411</v>
      </c>
      <c r="F96" t="s">
        <v>240</v>
      </c>
      <c r="G96" s="166">
        <v>95</v>
      </c>
      <c r="H96" s="178" t="str">
        <f>IF(G96&gt;0,"JA","---")</f>
        <v>JA</v>
      </c>
      <c r="I96" s="177" t="str">
        <f ca="1">IF(ISNA(K96),"← Bitte Formel eingeben!","Gut gemacht!")</f>
        <v>Gut gemacht!</v>
      </c>
      <c r="K96" t="b">
        <f ca="1">UPPER(_xlfn.FORMULATEXT(H96))=UPPER(_xlfn.FORMULATEXT(H96))</f>
        <v>1</v>
      </c>
    </row>
    <row r="97" spans="1:11" ht="12.9">
      <c r="A97" t="s">
        <v>211</v>
      </c>
      <c r="B97" t="s">
        <v>239</v>
      </c>
      <c r="C97" t="s">
        <v>238</v>
      </c>
      <c r="D97" t="s">
        <v>237</v>
      </c>
      <c r="E97">
        <v>59192</v>
      </c>
      <c r="F97" t="s">
        <v>236</v>
      </c>
      <c r="G97" s="166">
        <v>70</v>
      </c>
      <c r="H97" s="178" t="str">
        <f>IF(G97&gt;0,"JA","---")</f>
        <v>JA</v>
      </c>
      <c r="I97" s="177" t="str">
        <f ca="1">IF(ISNA(K97),"← Bitte Formel eingeben!","Gut gemacht!")</f>
        <v>Gut gemacht!</v>
      </c>
      <c r="K97" t="b">
        <f ca="1">UPPER(_xlfn.FORMULATEXT(H97))=UPPER(_xlfn.FORMULATEXT(H97))</f>
        <v>1</v>
      </c>
    </row>
    <row r="98" spans="1:11" ht="12.9">
      <c r="A98" t="s">
        <v>211</v>
      </c>
      <c r="B98" t="s">
        <v>235</v>
      </c>
      <c r="C98" t="s">
        <v>234</v>
      </c>
      <c r="D98" t="s">
        <v>233</v>
      </c>
      <c r="E98">
        <v>65195</v>
      </c>
      <c r="F98" t="s">
        <v>232</v>
      </c>
      <c r="G98" s="166">
        <v>195</v>
      </c>
      <c r="H98" s="178" t="str">
        <f>IF(G98&gt;0,"JA","---")</f>
        <v>JA</v>
      </c>
      <c r="I98" s="177" t="str">
        <f ca="1">IF(ISNA(K98),"← Bitte Formel eingeben!","Gut gemacht!")</f>
        <v>Gut gemacht!</v>
      </c>
      <c r="K98" t="b">
        <f ca="1">UPPER(_xlfn.FORMULATEXT(H98))=UPPER(_xlfn.FORMULATEXT(H98))</f>
        <v>1</v>
      </c>
    </row>
    <row r="99" spans="1:11" ht="12.9">
      <c r="A99" t="s">
        <v>206</v>
      </c>
      <c r="B99" t="s">
        <v>231</v>
      </c>
      <c r="C99" t="s">
        <v>230</v>
      </c>
      <c r="D99" t="s">
        <v>229</v>
      </c>
      <c r="E99">
        <v>55234</v>
      </c>
      <c r="F99" t="s">
        <v>228</v>
      </c>
      <c r="G99" s="166">
        <v>130</v>
      </c>
      <c r="H99" s="178" t="str">
        <f>IF(G99&gt;0,"JA","---")</f>
        <v>JA</v>
      </c>
      <c r="I99" s="177" t="str">
        <f ca="1">IF(ISNA(K99),"← Bitte Formel eingeben!","Gut gemacht!")</f>
        <v>Gut gemacht!</v>
      </c>
      <c r="K99" t="b">
        <f ca="1">UPPER(_xlfn.FORMULATEXT(H99))=UPPER(_xlfn.FORMULATEXT(H99))</f>
        <v>1</v>
      </c>
    </row>
    <row r="100" spans="1:11" ht="12.9">
      <c r="A100" t="s">
        <v>206</v>
      </c>
      <c r="B100" t="s">
        <v>227</v>
      </c>
      <c r="C100" t="s">
        <v>226</v>
      </c>
      <c r="D100" t="s">
        <v>225</v>
      </c>
      <c r="E100">
        <v>25368</v>
      </c>
      <c r="F100" t="s">
        <v>224</v>
      </c>
      <c r="G100" s="166">
        <v>185</v>
      </c>
      <c r="H100" s="178" t="str">
        <f>IF(G100&gt;0,"JA","---")</f>
        <v>JA</v>
      </c>
      <c r="I100" s="177" t="str">
        <f ca="1">IF(ISNA(K100),"← Bitte Formel eingeben!","Gut gemacht!")</f>
        <v>Gut gemacht!</v>
      </c>
      <c r="K100" t="b">
        <f ca="1">UPPER(_xlfn.FORMULATEXT(H100))=UPPER(_xlfn.FORMULATEXT(H100))</f>
        <v>1</v>
      </c>
    </row>
    <row r="101" spans="1:11" ht="12.9">
      <c r="A101" t="s">
        <v>211</v>
      </c>
      <c r="B101" t="s">
        <v>223</v>
      </c>
      <c r="C101" t="s">
        <v>222</v>
      </c>
      <c r="D101" t="s">
        <v>221</v>
      </c>
      <c r="E101">
        <v>24568</v>
      </c>
      <c r="F101" t="s">
        <v>220</v>
      </c>
      <c r="G101" s="166">
        <v>145</v>
      </c>
      <c r="H101" s="178" t="str">
        <f>IF(G101&gt;0,"JA","---")</f>
        <v>JA</v>
      </c>
      <c r="I101" s="177" t="str">
        <f ca="1">IF(ISNA(K101),"← Bitte Formel eingeben!","Gut gemacht!")</f>
        <v>Gut gemacht!</v>
      </c>
      <c r="K101" t="b">
        <f ca="1">UPPER(_xlfn.FORMULATEXT(H101))=UPPER(_xlfn.FORMULATEXT(H101))</f>
        <v>1</v>
      </c>
    </row>
    <row r="102" spans="1:11" ht="12.9">
      <c r="A102" t="s">
        <v>211</v>
      </c>
      <c r="B102" t="s">
        <v>219</v>
      </c>
      <c r="C102" t="s">
        <v>218</v>
      </c>
      <c r="D102" t="s">
        <v>217</v>
      </c>
      <c r="E102">
        <v>56761</v>
      </c>
      <c r="F102" t="s">
        <v>216</v>
      </c>
      <c r="G102" s="166">
        <v>200</v>
      </c>
      <c r="H102" s="178" t="str">
        <f>IF(G102&gt;0,"JA","---")</f>
        <v>JA</v>
      </c>
      <c r="I102" s="177" t="str">
        <f ca="1">IF(ISNA(K102),"← Bitte Formel eingeben!","Gut gemacht!")</f>
        <v>Gut gemacht!</v>
      </c>
      <c r="K102" t="b">
        <f ca="1">UPPER(_xlfn.FORMULATEXT(H102))=UPPER(_xlfn.FORMULATEXT(H102))</f>
        <v>1</v>
      </c>
    </row>
    <row r="103" spans="1:11" ht="12.9">
      <c r="A103" t="s">
        <v>206</v>
      </c>
      <c r="B103" t="s">
        <v>215</v>
      </c>
      <c r="C103" t="s">
        <v>214</v>
      </c>
      <c r="D103" t="s">
        <v>213</v>
      </c>
      <c r="E103">
        <v>19205</v>
      </c>
      <c r="F103" t="s">
        <v>212</v>
      </c>
      <c r="G103" s="166">
        <v>180</v>
      </c>
      <c r="H103" s="178" t="str">
        <f>IF(G103&gt;0,"JA","---")</f>
        <v>JA</v>
      </c>
      <c r="I103" s="177" t="str">
        <f ca="1">IF(ISNA(K103),"← Bitte Formel eingeben!","Gut gemacht!")</f>
        <v>Gut gemacht!</v>
      </c>
      <c r="K103" t="b">
        <f ca="1">UPPER(_xlfn.FORMULATEXT(H103))=UPPER(_xlfn.FORMULATEXT(H103))</f>
        <v>1</v>
      </c>
    </row>
    <row r="104" spans="1:11" ht="12.9">
      <c r="A104" t="s">
        <v>211</v>
      </c>
      <c r="B104" t="s">
        <v>210</v>
      </c>
      <c r="C104" t="s">
        <v>209</v>
      </c>
      <c r="D104" t="s">
        <v>208</v>
      </c>
      <c r="E104">
        <v>85095</v>
      </c>
      <c r="F104" t="s">
        <v>207</v>
      </c>
      <c r="G104" s="166">
        <v>105</v>
      </c>
      <c r="H104" s="178" t="str">
        <f>IF(G104&gt;0,"JA","---")</f>
        <v>JA</v>
      </c>
      <c r="I104" s="177" t="str">
        <f ca="1">IF(ISNA(K104),"← Bitte Formel eingeben!","Gut gemacht!")</f>
        <v>Gut gemacht!</v>
      </c>
      <c r="K104" t="b">
        <f ca="1">UPPER(_xlfn.FORMULATEXT(H104))=UPPER(_xlfn.FORMULATEXT(H104))</f>
        <v>1</v>
      </c>
    </row>
    <row r="105" spans="1:11" ht="12.9">
      <c r="A105" t="s">
        <v>206</v>
      </c>
      <c r="B105" t="s">
        <v>205</v>
      </c>
      <c r="C105" t="s">
        <v>602</v>
      </c>
      <c r="D105" t="s">
        <v>204</v>
      </c>
      <c r="E105">
        <v>56751</v>
      </c>
      <c r="F105" t="s">
        <v>203</v>
      </c>
      <c r="G105" s="166">
        <v>190</v>
      </c>
      <c r="H105" s="178" t="str">
        <f>IF(G105&gt;0,"JA","---")</f>
        <v>JA</v>
      </c>
      <c r="I105" s="177" t="str">
        <f ca="1">IF(ISNA(K105),"← Bitte Formel eingeben!","Gut gemacht!")</f>
        <v>Gut gemacht!</v>
      </c>
      <c r="K105" t="b">
        <f ca="1">UPPER(_xlfn.FORMULATEXT(H105))=UPPER(_xlfn.FORMULATEXT(H105))</f>
        <v>1</v>
      </c>
    </row>
    <row r="106" spans="1:11" ht="13.2" customHeight="1">
      <c r="A106" s="172"/>
      <c r="B106" s="172"/>
      <c r="C106" s="172"/>
      <c r="D106" s="172"/>
      <c r="E106" s="172"/>
      <c r="F106" s="172"/>
      <c r="G106" s="171"/>
      <c r="H106" s="176"/>
      <c r="I106" s="172"/>
    </row>
    <row r="107" spans="1:11" ht="12.9">
      <c r="F107" s="169" t="s">
        <v>176</v>
      </c>
      <c r="G107" s="168">
        <f>SUM(G6:G105)</f>
        <v>10905</v>
      </c>
    </row>
    <row r="108" spans="1:11" ht="12.9">
      <c r="F108" s="169" t="s">
        <v>172</v>
      </c>
      <c r="G108" s="170">
        <f>COUNT(G6:G105)</f>
        <v>92</v>
      </c>
    </row>
    <row r="109" spans="1:11" ht="12.9">
      <c r="F109" s="169" t="s">
        <v>173</v>
      </c>
      <c r="G109" s="183">
        <f>AVERAGE(G6:G105)</f>
        <v>118.53260869565217</v>
      </c>
      <c r="H109" s="175"/>
    </row>
  </sheetData>
  <mergeCells count="1">
    <mergeCell ref="A1:H1"/>
  </mergeCells>
  <conditionalFormatting sqref="C49 C68">
    <cfRule type="cellIs" dxfId="21" priority="1" operator="equal">
      <formula>"Bauer"</formula>
    </cfRule>
  </conditionalFormatting>
  <conditionalFormatting sqref="G107">
    <cfRule type="cellIs" dxfId="20" priority="3" operator="equal">
      <formula>SUM(G6:G105)</formula>
    </cfRule>
  </conditionalFormatting>
  <conditionalFormatting sqref="G108">
    <cfRule type="cellIs" dxfId="19" priority="4" operator="equal">
      <formula>COUNT(G6:G105)</formula>
    </cfRule>
  </conditionalFormatting>
  <conditionalFormatting sqref="G109">
    <cfRule type="cellIs" dxfId="18" priority="2" operator="equal">
      <formula>AVERAGE(G6:G105)</formula>
    </cfRule>
  </conditionalFormatting>
  <conditionalFormatting sqref="H6:H105">
    <cfRule type="cellIs" dxfId="17" priority="6" operator="equal">
      <formula>IF(G6&gt;0,UPPER("JA"),"---")</formula>
    </cfRule>
  </conditionalFormatting>
  <conditionalFormatting sqref="I6:I105 H109">
    <cfRule type="cellIs" dxfId="16" priority="5" operator="equal">
      <formula>"Gut gemacht!"</formula>
    </cfRule>
  </conditionalFormatting>
  <pageMargins left="0.78749999999999998" right="0.78749999999999998" top="1.0249999999999999" bottom="1.0249999999999999" header="0.78749999999999998" footer="0.78749999999999998"/>
  <pageSetup paperSize="9" orientation="portrait" horizontalDpi="300" verticalDpi="300"/>
  <headerFooter>
    <oddHeader>&amp;C&amp;"Arial,Standard"&amp;A</oddHeader>
    <oddFooter>&amp;C&amp;"Arial,Standard"Seite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B7FC8-F2A3-4629-8837-20CFB6C78062}">
  <sheetPr>
    <tabColor theme="8" tint="0.39997558519241921"/>
  </sheetPr>
  <dimension ref="A1:K109"/>
  <sheetViews>
    <sheetView zoomScaleNormal="100" workbookViewId="0">
      <pane ySplit="5" topLeftCell="A6" activePane="bottomLeft" state="frozen"/>
      <selection activeCell="C88" sqref="C88"/>
      <selection pane="bottomLeft" activeCell="J1" sqref="J1"/>
    </sheetView>
  </sheetViews>
  <sheetFormatPr baseColWidth="10" defaultColWidth="12.6640625" defaultRowHeight="12.75" customHeight="1"/>
  <cols>
    <col min="1" max="1" width="8.08203125" customWidth="1"/>
    <col min="2" max="2" width="12.33203125" customWidth="1"/>
    <col min="3" max="3" width="13.33203125" customWidth="1"/>
    <col min="4" max="4" width="29.1640625" customWidth="1"/>
    <col min="5" max="5" width="8.4140625" customWidth="1"/>
    <col min="6" max="6" width="21.08203125" customWidth="1"/>
    <col min="7" max="7" width="13.25" style="166" customWidth="1"/>
    <col min="8" max="8" width="9.83203125" style="150" customWidth="1"/>
    <col min="9" max="9" width="13" customWidth="1"/>
    <col min="11" max="11" width="0" hidden="1" customWidth="1"/>
  </cols>
  <sheetData>
    <row r="1" spans="1:11" ht="138.44999999999999" customHeight="1">
      <c r="A1" s="189" t="s">
        <v>620</v>
      </c>
      <c r="B1" s="189"/>
      <c r="C1" s="189"/>
      <c r="D1" s="189"/>
      <c r="E1" s="189"/>
      <c r="F1" s="189"/>
      <c r="G1" s="189"/>
      <c r="H1" s="189"/>
    </row>
    <row r="2" spans="1:11" ht="12.9"/>
    <row r="3" spans="1:11" ht="27.55" customHeight="1">
      <c r="A3" s="161" t="s">
        <v>25</v>
      </c>
      <c r="G3"/>
    </row>
    <row r="4" spans="1:11" ht="12.9"/>
    <row r="5" spans="1:11" ht="25.75">
      <c r="A5" s="186" t="s">
        <v>544</v>
      </c>
      <c r="B5" s="186" t="s">
        <v>0</v>
      </c>
      <c r="C5" s="186" t="s">
        <v>543</v>
      </c>
      <c r="D5" s="186" t="s">
        <v>76</v>
      </c>
      <c r="E5" s="186" t="s">
        <v>1</v>
      </c>
      <c r="F5" s="186" t="s">
        <v>542</v>
      </c>
      <c r="G5" s="185" t="s">
        <v>30</v>
      </c>
      <c r="H5" s="184" t="s">
        <v>31</v>
      </c>
    </row>
    <row r="6" spans="1:11" ht="12.9">
      <c r="A6" t="s">
        <v>211</v>
      </c>
      <c r="B6" t="s">
        <v>594</v>
      </c>
      <c r="C6" t="s">
        <v>593</v>
      </c>
      <c r="D6" t="s">
        <v>592</v>
      </c>
      <c r="E6">
        <v>66919</v>
      </c>
      <c r="F6" t="s">
        <v>591</v>
      </c>
      <c r="G6" s="166">
        <v>205</v>
      </c>
      <c r="H6" s="178" t="str">
        <f>IF(G6&gt;0,"JA","---")</f>
        <v>JA</v>
      </c>
      <c r="I6" s="177"/>
      <c r="K6" t="b">
        <f ca="1">UPPER(_xlfn.FORMULATEXT(H6))=UPPER(_xlfn.FORMULATEXT(H6))</f>
        <v>1</v>
      </c>
    </row>
    <row r="7" spans="1:11" ht="12.9">
      <c r="A7" t="s">
        <v>211</v>
      </c>
      <c r="B7" t="s">
        <v>37</v>
      </c>
      <c r="C7" t="s">
        <v>590</v>
      </c>
      <c r="D7" t="s">
        <v>589</v>
      </c>
      <c r="E7">
        <v>34225</v>
      </c>
      <c r="F7" t="s">
        <v>588</v>
      </c>
      <c r="G7" s="166">
        <v>115</v>
      </c>
      <c r="H7" s="178" t="str">
        <f>IF(G7&gt;0,"JA","---")</f>
        <v>JA</v>
      </c>
      <c r="I7" s="177"/>
      <c r="K7" t="b">
        <f ca="1">UPPER(_xlfn.FORMULATEXT(H7))=UPPER(_xlfn.FORMULATEXT(H7))</f>
        <v>1</v>
      </c>
    </row>
    <row r="8" spans="1:11" ht="12.9">
      <c r="A8" t="s">
        <v>211</v>
      </c>
      <c r="B8" t="s">
        <v>587</v>
      </c>
      <c r="C8" t="s">
        <v>586</v>
      </c>
      <c r="D8" t="s">
        <v>585</v>
      </c>
      <c r="E8">
        <v>72537</v>
      </c>
      <c r="F8" t="s">
        <v>584</v>
      </c>
      <c r="G8" s="166">
        <v>35</v>
      </c>
      <c r="H8" s="178" t="str">
        <f>IF(G8&gt;0,"JA","---")</f>
        <v>JA</v>
      </c>
      <c r="I8" s="177"/>
      <c r="K8" t="b">
        <f ca="1">UPPER(_xlfn.FORMULATEXT(H8))=UPPER(_xlfn.FORMULATEXT(H8))</f>
        <v>1</v>
      </c>
    </row>
    <row r="9" spans="1:11" ht="12.9">
      <c r="A9" t="s">
        <v>206</v>
      </c>
      <c r="B9" t="s">
        <v>583</v>
      </c>
      <c r="C9" t="s">
        <v>582</v>
      </c>
      <c r="D9" t="s">
        <v>581</v>
      </c>
      <c r="E9">
        <v>55546</v>
      </c>
      <c r="F9" t="s">
        <v>580</v>
      </c>
      <c r="G9" s="166">
        <v>155</v>
      </c>
      <c r="H9" s="178" t="str">
        <f>IF(G9&gt;0,"JA","---")</f>
        <v>JA</v>
      </c>
      <c r="I9" s="177"/>
      <c r="K9" t="b">
        <f ca="1">UPPER(_xlfn.FORMULATEXT(H9))=UPPER(_xlfn.FORMULATEXT(H9))</f>
        <v>1</v>
      </c>
    </row>
    <row r="10" spans="1:11" ht="12.9">
      <c r="A10" t="s">
        <v>211</v>
      </c>
      <c r="B10" t="s">
        <v>579</v>
      </c>
      <c r="C10" t="s">
        <v>578</v>
      </c>
      <c r="D10" t="s">
        <v>577</v>
      </c>
      <c r="E10">
        <v>46509</v>
      </c>
      <c r="F10" t="s">
        <v>576</v>
      </c>
      <c r="G10" s="166">
        <v>135</v>
      </c>
      <c r="H10" s="178" t="str">
        <f>IF(G10&gt;0,"JA","---")</f>
        <v>JA</v>
      </c>
      <c r="I10" s="177"/>
      <c r="K10" t="b">
        <f ca="1">UPPER(_xlfn.FORMULATEXT(H10))=UPPER(_xlfn.FORMULATEXT(H10))</f>
        <v>1</v>
      </c>
    </row>
    <row r="11" spans="1:11" ht="12.9">
      <c r="A11" t="s">
        <v>206</v>
      </c>
      <c r="B11" t="s">
        <v>575</v>
      </c>
      <c r="C11" t="s">
        <v>574</v>
      </c>
      <c r="D11" t="s">
        <v>573</v>
      </c>
      <c r="E11">
        <v>63071</v>
      </c>
      <c r="F11" t="s">
        <v>572</v>
      </c>
      <c r="G11" s="166">
        <v>165</v>
      </c>
      <c r="H11" s="178" t="str">
        <f>IF(G11&gt;0,"JA","---")</f>
        <v>JA</v>
      </c>
      <c r="I11" s="177"/>
      <c r="K11" t="b">
        <f ca="1">UPPER(_xlfn.FORMULATEXT(H11))=UPPER(_xlfn.FORMULATEXT(H11))</f>
        <v>1</v>
      </c>
    </row>
    <row r="12" spans="1:11" ht="12.9">
      <c r="A12" t="s">
        <v>244</v>
      </c>
      <c r="B12" t="s">
        <v>571</v>
      </c>
      <c r="C12" t="s">
        <v>570</v>
      </c>
      <c r="D12" t="s">
        <v>569</v>
      </c>
      <c r="E12">
        <v>54675</v>
      </c>
      <c r="F12" t="s">
        <v>568</v>
      </c>
      <c r="G12" s="166">
        <v>240</v>
      </c>
      <c r="H12" s="178" t="str">
        <f>IF(G12&gt;0,"JA","---")</f>
        <v>JA</v>
      </c>
      <c r="I12" s="177"/>
      <c r="K12" t="b">
        <f ca="1">UPPER(_xlfn.FORMULATEXT(H12))=UPPER(_xlfn.FORMULATEXT(H12))</f>
        <v>1</v>
      </c>
    </row>
    <row r="13" spans="1:11" ht="12.9">
      <c r="A13" t="s">
        <v>211</v>
      </c>
      <c r="B13" t="s">
        <v>567</v>
      </c>
      <c r="C13" t="s">
        <v>566</v>
      </c>
      <c r="D13" t="s">
        <v>565</v>
      </c>
      <c r="E13">
        <v>47249</v>
      </c>
      <c r="F13" t="s">
        <v>564</v>
      </c>
      <c r="G13" s="166">
        <v>195</v>
      </c>
      <c r="H13" s="178" t="str">
        <f>IF(G13&gt;0,"JA","---")</f>
        <v>JA</v>
      </c>
      <c r="I13" s="177"/>
      <c r="K13" t="b">
        <f ca="1">UPPER(_xlfn.FORMULATEXT(H13))=UPPER(_xlfn.FORMULATEXT(H13))</f>
        <v>1</v>
      </c>
    </row>
    <row r="14" spans="1:11" ht="12.9">
      <c r="A14" t="s">
        <v>206</v>
      </c>
      <c r="B14" t="s">
        <v>563</v>
      </c>
      <c r="C14" t="s">
        <v>562</v>
      </c>
      <c r="D14" t="s">
        <v>561</v>
      </c>
      <c r="E14">
        <v>67744</v>
      </c>
      <c r="F14" t="s">
        <v>560</v>
      </c>
      <c r="G14" s="166">
        <v>35</v>
      </c>
      <c r="H14" s="178" t="str">
        <f>IF(G14&gt;0,"JA","---")</f>
        <v>JA</v>
      </c>
      <c r="I14" s="177"/>
      <c r="K14" t="b">
        <f ca="1">UPPER(_xlfn.FORMULATEXT(H14))=UPPER(_xlfn.FORMULATEXT(H14))</f>
        <v>1</v>
      </c>
    </row>
    <row r="15" spans="1:11" ht="12.9">
      <c r="A15" t="s">
        <v>211</v>
      </c>
      <c r="B15" t="s">
        <v>559</v>
      </c>
      <c r="C15" t="s">
        <v>558</v>
      </c>
      <c r="D15" t="s">
        <v>557</v>
      </c>
      <c r="E15">
        <v>29693</v>
      </c>
      <c r="F15" t="s">
        <v>556</v>
      </c>
      <c r="G15" s="166">
        <v>75</v>
      </c>
      <c r="H15" s="178" t="str">
        <f>IF(G15&gt;0,"JA","---")</f>
        <v>JA</v>
      </c>
      <c r="I15" s="177"/>
      <c r="K15" t="b">
        <f ca="1">UPPER(_xlfn.FORMULATEXT(H15))=UPPER(_xlfn.FORMULATEXT(H15))</f>
        <v>1</v>
      </c>
    </row>
    <row r="16" spans="1:11" ht="12.9">
      <c r="A16" t="s">
        <v>211</v>
      </c>
      <c r="B16" t="s">
        <v>443</v>
      </c>
      <c r="C16" t="s">
        <v>555</v>
      </c>
      <c r="D16" t="s">
        <v>554</v>
      </c>
      <c r="E16">
        <v>42477</v>
      </c>
      <c r="F16" t="s">
        <v>553</v>
      </c>
      <c r="G16" s="166">
        <v>135</v>
      </c>
      <c r="H16" s="178" t="str">
        <f>IF(G16&gt;0,"JA","---")</f>
        <v>JA</v>
      </c>
      <c r="I16" s="177"/>
      <c r="K16" t="b">
        <f ca="1">UPPER(_xlfn.FORMULATEXT(H16))=UPPER(_xlfn.FORMULATEXT(H16))</f>
        <v>1</v>
      </c>
    </row>
    <row r="17" spans="1:11" ht="12.9">
      <c r="A17" t="s">
        <v>244</v>
      </c>
      <c r="B17" t="s">
        <v>479</v>
      </c>
      <c r="C17" t="s">
        <v>552</v>
      </c>
      <c r="D17" t="s">
        <v>551</v>
      </c>
      <c r="E17">
        <v>87787</v>
      </c>
      <c r="F17" t="s">
        <v>550</v>
      </c>
      <c r="G17" s="166">
        <v>70</v>
      </c>
      <c r="H17" s="178" t="str">
        <f>IF(G17&gt;0,"JA","---")</f>
        <v>JA</v>
      </c>
      <c r="I17" s="177"/>
      <c r="K17" t="b">
        <f ca="1">UPPER(_xlfn.FORMULATEXT(H17))=UPPER(_xlfn.FORMULATEXT(H17))</f>
        <v>1</v>
      </c>
    </row>
    <row r="18" spans="1:11" ht="12.9">
      <c r="A18" t="s">
        <v>206</v>
      </c>
      <c r="B18" t="s">
        <v>549</v>
      </c>
      <c r="C18" t="s">
        <v>548</v>
      </c>
      <c r="D18" t="s">
        <v>547</v>
      </c>
      <c r="E18">
        <v>71336</v>
      </c>
      <c r="F18" t="s">
        <v>546</v>
      </c>
      <c r="G18" s="166">
        <v>65</v>
      </c>
      <c r="H18" s="178" t="str">
        <f>IF(G18&gt;0,"JA","---")</f>
        <v>JA</v>
      </c>
      <c r="I18" s="177"/>
      <c r="K18" t="b">
        <f ca="1">UPPER(_xlfn.FORMULATEXT(H18))=UPPER(_xlfn.FORMULATEXT(H18))</f>
        <v>1</v>
      </c>
    </row>
    <row r="19" spans="1:11" ht="12.9">
      <c r="A19" t="s">
        <v>211</v>
      </c>
      <c r="B19" t="s">
        <v>541</v>
      </c>
      <c r="C19" t="s">
        <v>540</v>
      </c>
      <c r="D19" t="s">
        <v>539</v>
      </c>
      <c r="E19">
        <v>74385</v>
      </c>
      <c r="F19" t="s">
        <v>538</v>
      </c>
      <c r="G19" s="166">
        <v>135</v>
      </c>
      <c r="H19" s="178" t="str">
        <f>IF(G19&gt;0,"JA","---")</f>
        <v>JA</v>
      </c>
      <c r="I19" s="177"/>
      <c r="K19" t="b">
        <f ca="1">UPPER(_xlfn.FORMULATEXT(H19))=UPPER(_xlfn.FORMULATEXT(H19))</f>
        <v>1</v>
      </c>
    </row>
    <row r="20" spans="1:11" ht="12.9">
      <c r="A20" t="s">
        <v>211</v>
      </c>
      <c r="B20" t="s">
        <v>537</v>
      </c>
      <c r="C20" t="s">
        <v>536</v>
      </c>
      <c r="D20" t="s">
        <v>535</v>
      </c>
      <c r="E20">
        <v>86519</v>
      </c>
      <c r="F20" t="s">
        <v>534</v>
      </c>
      <c r="G20" s="166">
        <v>100</v>
      </c>
      <c r="H20" s="178" t="str">
        <f>IF(G20&gt;0,"JA","---")</f>
        <v>JA</v>
      </c>
      <c r="I20" s="177"/>
      <c r="K20" t="b">
        <f ca="1">UPPER(_xlfn.FORMULATEXT(H20))=UPPER(_xlfn.FORMULATEXT(H20))</f>
        <v>1</v>
      </c>
    </row>
    <row r="21" spans="1:11" ht="12.9">
      <c r="A21" t="s">
        <v>206</v>
      </c>
      <c r="B21" t="s">
        <v>533</v>
      </c>
      <c r="C21" t="s">
        <v>532</v>
      </c>
      <c r="D21" t="s">
        <v>531</v>
      </c>
      <c r="E21">
        <v>56291</v>
      </c>
      <c r="F21" t="s">
        <v>530</v>
      </c>
      <c r="H21" s="178" t="str">
        <f>IF(G21&gt;0,"JA","---")</f>
        <v>---</v>
      </c>
      <c r="I21" s="177"/>
      <c r="K21" t="b">
        <f ca="1">UPPER(_xlfn.FORMULATEXT(H21))=UPPER(_xlfn.FORMULATEXT(H21))</f>
        <v>1</v>
      </c>
    </row>
    <row r="22" spans="1:11" ht="12.9">
      <c r="A22" t="s">
        <v>244</v>
      </c>
      <c r="B22" t="s">
        <v>529</v>
      </c>
      <c r="C22" t="s">
        <v>528</v>
      </c>
      <c r="D22" t="s">
        <v>527</v>
      </c>
      <c r="E22">
        <v>66996</v>
      </c>
      <c r="F22" t="s">
        <v>526</v>
      </c>
      <c r="G22" s="166">
        <v>50</v>
      </c>
      <c r="H22" s="178" t="str">
        <f>IF(G22&gt;0,"JA","---")</f>
        <v>JA</v>
      </c>
      <c r="I22" s="177"/>
      <c r="K22" t="b">
        <f ca="1">UPPER(_xlfn.FORMULATEXT(H22))=UPPER(_xlfn.FORMULATEXT(H22))</f>
        <v>1</v>
      </c>
    </row>
    <row r="23" spans="1:11" ht="12.9">
      <c r="A23" t="s">
        <v>244</v>
      </c>
      <c r="B23" t="s">
        <v>525</v>
      </c>
      <c r="C23" t="s">
        <v>524</v>
      </c>
      <c r="D23" t="s">
        <v>523</v>
      </c>
      <c r="E23">
        <v>1920</v>
      </c>
      <c r="F23" t="s">
        <v>522</v>
      </c>
      <c r="G23" s="166">
        <v>75</v>
      </c>
      <c r="H23" s="178" t="str">
        <f>IF(G23&gt;0,"JA","---")</f>
        <v>JA</v>
      </c>
      <c r="I23" s="177"/>
      <c r="K23" t="b">
        <f ca="1">UPPER(_xlfn.FORMULATEXT(H23))=UPPER(_xlfn.FORMULATEXT(H23))</f>
        <v>1</v>
      </c>
    </row>
    <row r="24" spans="1:11" ht="12.9">
      <c r="A24" t="s">
        <v>206</v>
      </c>
      <c r="B24" t="s">
        <v>521</v>
      </c>
      <c r="C24" t="s">
        <v>520</v>
      </c>
      <c r="D24" t="s">
        <v>519</v>
      </c>
      <c r="E24">
        <v>16348</v>
      </c>
      <c r="F24" t="s">
        <v>518</v>
      </c>
      <c r="G24" s="166">
        <v>195</v>
      </c>
      <c r="H24" s="178" t="str">
        <f>IF(G24&gt;0,"JA","---")</f>
        <v>JA</v>
      </c>
      <c r="I24" s="177"/>
      <c r="K24" t="b">
        <f ca="1">UPPER(_xlfn.FORMULATEXT(H24))=UPPER(_xlfn.FORMULATEXT(H24))</f>
        <v>1</v>
      </c>
    </row>
    <row r="25" spans="1:11" ht="12.9">
      <c r="A25" t="s">
        <v>211</v>
      </c>
      <c r="B25" t="s">
        <v>517</v>
      </c>
      <c r="C25" t="s">
        <v>516</v>
      </c>
      <c r="D25" t="s">
        <v>515</v>
      </c>
      <c r="E25">
        <v>37181</v>
      </c>
      <c r="F25" t="s">
        <v>514</v>
      </c>
      <c r="G25" s="166">
        <v>100</v>
      </c>
      <c r="H25" s="178" t="str">
        <f>IF(G25&gt;0,"JA","---")</f>
        <v>JA</v>
      </c>
      <c r="I25" s="177"/>
      <c r="K25" t="b">
        <f ca="1">UPPER(_xlfn.FORMULATEXT(H25))=UPPER(_xlfn.FORMULATEXT(H25))</f>
        <v>1</v>
      </c>
    </row>
    <row r="26" spans="1:11" ht="12.9">
      <c r="A26" t="s">
        <v>211</v>
      </c>
      <c r="B26" t="s">
        <v>513</v>
      </c>
      <c r="C26" t="s">
        <v>512</v>
      </c>
      <c r="D26" t="s">
        <v>511</v>
      </c>
      <c r="E26">
        <v>56769</v>
      </c>
      <c r="F26" t="s">
        <v>510</v>
      </c>
      <c r="H26" s="178" t="str">
        <f>IF(G26&gt;0,"JA","---")</f>
        <v>---</v>
      </c>
      <c r="I26" s="177"/>
      <c r="K26" t="b">
        <f ca="1">UPPER(_xlfn.FORMULATEXT(H26))=UPPER(_xlfn.FORMULATEXT(H26))</f>
        <v>1</v>
      </c>
    </row>
    <row r="27" spans="1:11" ht="12.9">
      <c r="A27" t="s">
        <v>206</v>
      </c>
      <c r="B27" t="s">
        <v>509</v>
      </c>
      <c r="C27" t="s">
        <v>508</v>
      </c>
      <c r="D27" t="s">
        <v>507</v>
      </c>
      <c r="E27">
        <v>31185</v>
      </c>
      <c r="F27" t="s">
        <v>506</v>
      </c>
      <c r="G27" s="166">
        <v>160</v>
      </c>
      <c r="H27" s="178" t="str">
        <f>IF(G27&gt;0,"JA","---")</f>
        <v>JA</v>
      </c>
      <c r="I27" s="177"/>
      <c r="K27" t="b">
        <f ca="1">UPPER(_xlfn.FORMULATEXT(H27))=UPPER(_xlfn.FORMULATEXT(H27))</f>
        <v>1</v>
      </c>
    </row>
    <row r="28" spans="1:11" ht="12.9">
      <c r="A28" t="s">
        <v>206</v>
      </c>
      <c r="B28" t="s">
        <v>505</v>
      </c>
      <c r="C28" t="s">
        <v>504</v>
      </c>
      <c r="D28" t="s">
        <v>503</v>
      </c>
      <c r="E28">
        <v>56377</v>
      </c>
      <c r="F28" t="s">
        <v>502</v>
      </c>
      <c r="G28" s="166">
        <v>190</v>
      </c>
      <c r="H28" s="178" t="str">
        <f>IF(G28&gt;0,"JA","---")</f>
        <v>JA</v>
      </c>
      <c r="I28" s="177"/>
      <c r="K28" t="b">
        <f ca="1">UPPER(_xlfn.FORMULATEXT(H28))=UPPER(_xlfn.FORMULATEXT(H28))</f>
        <v>1</v>
      </c>
    </row>
    <row r="29" spans="1:11" ht="12.9">
      <c r="A29" t="s">
        <v>206</v>
      </c>
      <c r="B29" t="s">
        <v>501</v>
      </c>
      <c r="C29" t="s">
        <v>500</v>
      </c>
      <c r="D29" t="s">
        <v>499</v>
      </c>
      <c r="E29">
        <v>54668</v>
      </c>
      <c r="F29" t="s">
        <v>498</v>
      </c>
      <c r="G29" s="166">
        <v>30</v>
      </c>
      <c r="H29" s="178" t="str">
        <f>IF(G29&gt;0,"JA","---")</f>
        <v>JA</v>
      </c>
      <c r="I29" s="177"/>
      <c r="K29" t="b">
        <f ca="1">UPPER(_xlfn.FORMULATEXT(H29))=UPPER(_xlfn.FORMULATEXT(H29))</f>
        <v>1</v>
      </c>
    </row>
    <row r="30" spans="1:11" ht="12.9">
      <c r="A30" t="s">
        <v>206</v>
      </c>
      <c r="B30" t="s">
        <v>29</v>
      </c>
      <c r="C30" t="s">
        <v>497</v>
      </c>
      <c r="D30" t="s">
        <v>496</v>
      </c>
      <c r="E30">
        <v>27308</v>
      </c>
      <c r="F30" t="s">
        <v>495</v>
      </c>
      <c r="G30" s="166">
        <v>55</v>
      </c>
      <c r="H30" s="178" t="str">
        <f>IF(G30&gt;0,"JA","---")</f>
        <v>JA</v>
      </c>
      <c r="I30" s="177"/>
      <c r="K30" t="b">
        <f ca="1">UPPER(_xlfn.FORMULATEXT(H30))=UPPER(_xlfn.FORMULATEXT(H30))</f>
        <v>1</v>
      </c>
    </row>
    <row r="31" spans="1:11" ht="12.9">
      <c r="A31" t="s">
        <v>206</v>
      </c>
      <c r="B31" t="s">
        <v>494</v>
      </c>
      <c r="C31" t="s">
        <v>493</v>
      </c>
      <c r="D31" t="s">
        <v>492</v>
      </c>
      <c r="E31">
        <v>27412</v>
      </c>
      <c r="F31" t="s">
        <v>491</v>
      </c>
      <c r="G31" s="166">
        <v>20</v>
      </c>
      <c r="H31" s="178" t="str">
        <f>IF(G31&gt;0,"JA","---")</f>
        <v>JA</v>
      </c>
      <c r="I31" s="177"/>
      <c r="K31" t="b">
        <f ca="1">UPPER(_xlfn.FORMULATEXT(H31))=UPPER(_xlfn.FORMULATEXT(H31))</f>
        <v>1</v>
      </c>
    </row>
    <row r="32" spans="1:11" ht="12.9">
      <c r="A32" t="s">
        <v>206</v>
      </c>
      <c r="B32" t="s">
        <v>81</v>
      </c>
      <c r="C32" t="s">
        <v>490</v>
      </c>
      <c r="D32" t="s">
        <v>489</v>
      </c>
      <c r="E32">
        <v>24888</v>
      </c>
      <c r="F32" t="s">
        <v>488</v>
      </c>
      <c r="G32" s="166">
        <v>90</v>
      </c>
      <c r="H32" s="178" t="str">
        <f>IF(G32&gt;0,"JA","---")</f>
        <v>JA</v>
      </c>
      <c r="I32" s="177"/>
      <c r="K32" t="b">
        <f ca="1">UPPER(_xlfn.FORMULATEXT(H32))=UPPER(_xlfn.FORMULATEXT(H32))</f>
        <v>1</v>
      </c>
    </row>
    <row r="33" spans="1:11" ht="12.9">
      <c r="A33" t="s">
        <v>211</v>
      </c>
      <c r="B33" t="s">
        <v>487</v>
      </c>
      <c r="C33" t="s">
        <v>486</v>
      </c>
      <c r="D33" t="s">
        <v>485</v>
      </c>
      <c r="E33">
        <v>54518</v>
      </c>
      <c r="F33" t="s">
        <v>484</v>
      </c>
      <c r="G33" s="166">
        <v>120</v>
      </c>
      <c r="H33" s="178" t="str">
        <f>IF(G33&gt;0,"JA","---")</f>
        <v>JA</v>
      </c>
      <c r="I33" s="177"/>
      <c r="K33" t="b">
        <f ca="1">UPPER(_xlfn.FORMULATEXT(H33))=UPPER(_xlfn.FORMULATEXT(H33))</f>
        <v>1</v>
      </c>
    </row>
    <row r="34" spans="1:11" ht="12.9">
      <c r="A34" t="s">
        <v>211</v>
      </c>
      <c r="B34" t="s">
        <v>483</v>
      </c>
      <c r="C34" t="s">
        <v>482</v>
      </c>
      <c r="D34" t="s">
        <v>481</v>
      </c>
      <c r="E34">
        <v>7924</v>
      </c>
      <c r="F34" t="s">
        <v>480</v>
      </c>
      <c r="G34" s="166">
        <v>70</v>
      </c>
      <c r="H34" s="178" t="str">
        <f>IF(G34&gt;0,"JA","---")</f>
        <v>JA</v>
      </c>
      <c r="I34" s="177"/>
      <c r="K34" t="b">
        <f ca="1">UPPER(_xlfn.FORMULATEXT(H34))=UPPER(_xlfn.FORMULATEXT(H34))</f>
        <v>1</v>
      </c>
    </row>
    <row r="35" spans="1:11" ht="12.9">
      <c r="A35" t="s">
        <v>211</v>
      </c>
      <c r="B35" t="s">
        <v>479</v>
      </c>
      <c r="C35" t="s">
        <v>478</v>
      </c>
      <c r="D35" t="s">
        <v>477</v>
      </c>
      <c r="E35">
        <v>25451</v>
      </c>
      <c r="F35" t="s">
        <v>476</v>
      </c>
      <c r="G35" s="166">
        <v>240</v>
      </c>
      <c r="H35" s="178" t="str">
        <f>IF(G35&gt;0,"JA","---")</f>
        <v>JA</v>
      </c>
      <c r="I35" s="177"/>
      <c r="K35" t="b">
        <f ca="1">UPPER(_xlfn.FORMULATEXT(H35))=UPPER(_xlfn.FORMULATEXT(H35))</f>
        <v>1</v>
      </c>
    </row>
    <row r="36" spans="1:11" ht="12.9">
      <c r="A36" t="s">
        <v>206</v>
      </c>
      <c r="B36" t="s">
        <v>475</v>
      </c>
      <c r="C36" t="s">
        <v>474</v>
      </c>
      <c r="D36" t="s">
        <v>473</v>
      </c>
      <c r="E36">
        <v>67591</v>
      </c>
      <c r="F36" t="s">
        <v>472</v>
      </c>
      <c r="G36" s="166">
        <v>90</v>
      </c>
      <c r="H36" s="178" t="str">
        <f>IF(G36&gt;0,"JA","---")</f>
        <v>JA</v>
      </c>
      <c r="I36" s="177"/>
      <c r="K36" t="b">
        <f ca="1">UPPER(_xlfn.FORMULATEXT(H36))=UPPER(_xlfn.FORMULATEXT(H36))</f>
        <v>1</v>
      </c>
    </row>
    <row r="37" spans="1:11" ht="12.9">
      <c r="A37" t="s">
        <v>206</v>
      </c>
      <c r="B37" t="s">
        <v>471</v>
      </c>
      <c r="C37" t="s">
        <v>470</v>
      </c>
      <c r="D37" t="s">
        <v>469</v>
      </c>
      <c r="E37">
        <v>24805</v>
      </c>
      <c r="F37" t="s">
        <v>468</v>
      </c>
      <c r="G37" s="166">
        <v>245</v>
      </c>
      <c r="H37" s="178" t="str">
        <f>IF(G37&gt;0,"JA","---")</f>
        <v>JA</v>
      </c>
      <c r="I37" s="177"/>
      <c r="K37" t="b">
        <f ca="1">UPPER(_xlfn.FORMULATEXT(H37))=UPPER(_xlfn.FORMULATEXT(H37))</f>
        <v>1</v>
      </c>
    </row>
    <row r="38" spans="1:11" ht="12.9">
      <c r="A38" t="s">
        <v>211</v>
      </c>
      <c r="B38" t="s">
        <v>467</v>
      </c>
      <c r="C38" t="s">
        <v>466</v>
      </c>
      <c r="D38" t="s">
        <v>465</v>
      </c>
      <c r="E38">
        <v>57635</v>
      </c>
      <c r="F38" t="s">
        <v>464</v>
      </c>
      <c r="G38" s="166">
        <v>30</v>
      </c>
      <c r="H38" s="178" t="str">
        <f>IF(G38&gt;0,"JA","---")</f>
        <v>JA</v>
      </c>
      <c r="I38" s="177"/>
      <c r="K38" t="b">
        <f ca="1">UPPER(_xlfn.FORMULATEXT(H38))=UPPER(_xlfn.FORMULATEXT(H38))</f>
        <v>1</v>
      </c>
    </row>
    <row r="39" spans="1:11" ht="12.9">
      <c r="A39" t="s">
        <v>211</v>
      </c>
      <c r="B39" t="s">
        <v>463</v>
      </c>
      <c r="C39" t="s">
        <v>462</v>
      </c>
      <c r="D39" t="s">
        <v>461</v>
      </c>
      <c r="E39">
        <v>35581</v>
      </c>
      <c r="F39" t="s">
        <v>460</v>
      </c>
      <c r="G39" s="166">
        <v>170</v>
      </c>
      <c r="H39" s="178" t="str">
        <f>IF(G39&gt;0,"JA","---")</f>
        <v>JA</v>
      </c>
      <c r="I39" s="177"/>
      <c r="K39" t="b">
        <f ca="1">UPPER(_xlfn.FORMULATEXT(H39))=UPPER(_xlfn.FORMULATEXT(H39))</f>
        <v>1</v>
      </c>
    </row>
    <row r="40" spans="1:11" ht="12.9">
      <c r="A40" t="s">
        <v>211</v>
      </c>
      <c r="B40" t="s">
        <v>459</v>
      </c>
      <c r="C40" t="s">
        <v>458</v>
      </c>
      <c r="D40" t="s">
        <v>457</v>
      </c>
      <c r="E40">
        <v>38312</v>
      </c>
      <c r="F40" t="s">
        <v>456</v>
      </c>
      <c r="G40" s="166">
        <v>20</v>
      </c>
      <c r="H40" s="178" t="str">
        <f>IF(G40&gt;0,"JA","---")</f>
        <v>JA</v>
      </c>
      <c r="I40" s="177"/>
      <c r="K40" t="b">
        <f ca="1">UPPER(_xlfn.FORMULATEXT(H40))=UPPER(_xlfn.FORMULATEXT(H40))</f>
        <v>1</v>
      </c>
    </row>
    <row r="41" spans="1:11" ht="12.9">
      <c r="A41" t="s">
        <v>211</v>
      </c>
      <c r="B41" t="s">
        <v>455</v>
      </c>
      <c r="C41" t="s">
        <v>454</v>
      </c>
      <c r="D41" t="s">
        <v>453</v>
      </c>
      <c r="E41">
        <v>27321</v>
      </c>
      <c r="F41" t="s">
        <v>452</v>
      </c>
      <c r="G41" s="166">
        <v>140</v>
      </c>
      <c r="H41" s="178" t="str">
        <f>IF(G41&gt;0,"JA","---")</f>
        <v>JA</v>
      </c>
      <c r="I41" s="177"/>
      <c r="K41" t="b">
        <f ca="1">UPPER(_xlfn.FORMULATEXT(H41))=UPPER(_xlfn.FORMULATEXT(H41))</f>
        <v>1</v>
      </c>
    </row>
    <row r="42" spans="1:11" ht="12.9">
      <c r="A42" t="s">
        <v>206</v>
      </c>
      <c r="B42" t="s">
        <v>451</v>
      </c>
      <c r="C42" t="s">
        <v>450</v>
      </c>
      <c r="D42" t="s">
        <v>449</v>
      </c>
      <c r="E42">
        <v>76835</v>
      </c>
      <c r="F42" t="s">
        <v>448</v>
      </c>
      <c r="G42" s="166">
        <v>25</v>
      </c>
      <c r="H42" s="178" t="str">
        <f>IF(G42&gt;0,"JA","---")</f>
        <v>JA</v>
      </c>
      <c r="I42" s="177"/>
      <c r="K42" t="b">
        <f ca="1">UPPER(_xlfn.FORMULATEXT(H42))=UPPER(_xlfn.FORMULATEXT(H42))</f>
        <v>1</v>
      </c>
    </row>
    <row r="43" spans="1:11" ht="12.9">
      <c r="A43" t="s">
        <v>211</v>
      </c>
      <c r="B43" t="s">
        <v>447</v>
      </c>
      <c r="C43" t="s">
        <v>446</v>
      </c>
      <c r="D43" t="s">
        <v>445</v>
      </c>
      <c r="E43">
        <v>54340</v>
      </c>
      <c r="F43" t="s">
        <v>444</v>
      </c>
      <c r="G43" s="166">
        <v>140</v>
      </c>
      <c r="H43" s="178" t="str">
        <f>IF(G43&gt;0,"JA","---")</f>
        <v>JA</v>
      </c>
      <c r="I43" s="177"/>
      <c r="K43" t="b">
        <f ca="1">UPPER(_xlfn.FORMULATEXT(H43))=UPPER(_xlfn.FORMULATEXT(H43))</f>
        <v>1</v>
      </c>
    </row>
    <row r="44" spans="1:11" ht="12.9">
      <c r="A44" t="s">
        <v>211</v>
      </c>
      <c r="B44" t="s">
        <v>443</v>
      </c>
      <c r="C44" t="s">
        <v>442</v>
      </c>
      <c r="D44" t="s">
        <v>441</v>
      </c>
      <c r="E44">
        <v>76848</v>
      </c>
      <c r="F44" t="s">
        <v>440</v>
      </c>
      <c r="G44" s="166">
        <v>180</v>
      </c>
      <c r="H44" s="178" t="str">
        <f>IF(G44&gt;0,"JA","---")</f>
        <v>JA</v>
      </c>
      <c r="I44" s="177"/>
      <c r="K44" t="b">
        <f ca="1">UPPER(_xlfn.FORMULATEXT(H44))=UPPER(_xlfn.FORMULATEXT(H44))</f>
        <v>1</v>
      </c>
    </row>
    <row r="45" spans="1:11" ht="12.9">
      <c r="A45" t="s">
        <v>211</v>
      </c>
      <c r="B45" t="s">
        <v>439</v>
      </c>
      <c r="C45" t="s">
        <v>438</v>
      </c>
      <c r="D45" t="s">
        <v>437</v>
      </c>
      <c r="E45">
        <v>93080</v>
      </c>
      <c r="F45" t="s">
        <v>436</v>
      </c>
      <c r="G45" s="166">
        <v>105</v>
      </c>
      <c r="H45" s="178" t="str">
        <f>IF(G45&gt;0,"JA","---")</f>
        <v>JA</v>
      </c>
      <c r="I45" s="177"/>
      <c r="K45" t="b">
        <f ca="1">UPPER(_xlfn.FORMULATEXT(H45))=UPPER(_xlfn.FORMULATEXT(H45))</f>
        <v>1</v>
      </c>
    </row>
    <row r="46" spans="1:11" ht="12.9">
      <c r="A46" t="s">
        <v>206</v>
      </c>
      <c r="B46" t="s">
        <v>435</v>
      </c>
      <c r="C46" t="s">
        <v>434</v>
      </c>
      <c r="D46" t="s">
        <v>433</v>
      </c>
      <c r="E46">
        <v>23909</v>
      </c>
      <c r="F46" t="s">
        <v>432</v>
      </c>
      <c r="G46" s="166">
        <v>170</v>
      </c>
      <c r="H46" s="178" t="str">
        <f>IF(G46&gt;0,"JA","---")</f>
        <v>JA</v>
      </c>
      <c r="I46" s="177"/>
      <c r="K46" t="b">
        <f ca="1">UPPER(_xlfn.FORMULATEXT(H46))=UPPER(_xlfn.FORMULATEXT(H46))</f>
        <v>1</v>
      </c>
    </row>
    <row r="47" spans="1:11" ht="12.9">
      <c r="A47" t="s">
        <v>206</v>
      </c>
      <c r="B47" t="s">
        <v>431</v>
      </c>
      <c r="C47" t="s">
        <v>430</v>
      </c>
      <c r="D47" t="s">
        <v>429</v>
      </c>
      <c r="E47">
        <v>37296</v>
      </c>
      <c r="F47" t="s">
        <v>428</v>
      </c>
      <c r="G47" s="166">
        <v>35</v>
      </c>
      <c r="H47" s="178" t="str">
        <f>IF(G47&gt;0,"JA","---")</f>
        <v>JA</v>
      </c>
      <c r="I47" s="177"/>
      <c r="K47" t="b">
        <f ca="1">UPPER(_xlfn.FORMULATEXT(H47))=UPPER(_xlfn.FORMULATEXT(H47))</f>
        <v>1</v>
      </c>
    </row>
    <row r="48" spans="1:11" ht="12.9">
      <c r="A48" t="s">
        <v>206</v>
      </c>
      <c r="B48" t="s">
        <v>427</v>
      </c>
      <c r="C48" t="s">
        <v>426</v>
      </c>
      <c r="D48" t="s">
        <v>425</v>
      </c>
      <c r="E48">
        <v>27412</v>
      </c>
      <c r="F48" t="s">
        <v>424</v>
      </c>
      <c r="G48" s="166">
        <v>150</v>
      </c>
      <c r="H48" s="178" t="str">
        <f>IF(G48&gt;0,"JA","---")</f>
        <v>JA</v>
      </c>
      <c r="I48" s="177"/>
      <c r="K48" t="b">
        <f ca="1">UPPER(_xlfn.FORMULATEXT(H48))=UPPER(_xlfn.FORMULATEXT(H48))</f>
        <v>1</v>
      </c>
    </row>
    <row r="49" spans="1:11" ht="12.9">
      <c r="A49" t="s">
        <v>206</v>
      </c>
      <c r="B49" t="s">
        <v>423</v>
      </c>
      <c r="C49" t="s">
        <v>23</v>
      </c>
      <c r="D49" t="s">
        <v>351</v>
      </c>
      <c r="E49">
        <v>86911</v>
      </c>
      <c r="F49" t="s">
        <v>350</v>
      </c>
      <c r="H49" s="178" t="str">
        <f>IF(G49&gt;0,"JA","---")</f>
        <v>---</v>
      </c>
      <c r="I49" s="177"/>
      <c r="K49" t="b">
        <f ca="1">UPPER(_xlfn.FORMULATEXT(H49))=UPPER(_xlfn.FORMULATEXT(H49))</f>
        <v>1</v>
      </c>
    </row>
    <row r="50" spans="1:11" ht="12.9">
      <c r="A50" t="s">
        <v>206</v>
      </c>
      <c r="B50" t="s">
        <v>422</v>
      </c>
      <c r="C50" t="s">
        <v>421</v>
      </c>
      <c r="D50" t="s">
        <v>420</v>
      </c>
      <c r="E50">
        <v>90518</v>
      </c>
      <c r="F50" t="s">
        <v>419</v>
      </c>
      <c r="G50" s="166">
        <v>15</v>
      </c>
      <c r="H50" s="178" t="str">
        <f>IF(G50&gt;0,"JA","---")</f>
        <v>JA</v>
      </c>
      <c r="I50" s="177"/>
      <c r="K50" t="b">
        <f ca="1">UPPER(_xlfn.FORMULATEXT(H50))=UPPER(_xlfn.FORMULATEXT(H50))</f>
        <v>1</v>
      </c>
    </row>
    <row r="51" spans="1:11" ht="12.9">
      <c r="A51" t="s">
        <v>206</v>
      </c>
      <c r="B51" t="s">
        <v>418</v>
      </c>
      <c r="C51" t="s">
        <v>417</v>
      </c>
      <c r="D51" t="s">
        <v>416</v>
      </c>
      <c r="E51">
        <v>38102</v>
      </c>
      <c r="F51" t="s">
        <v>415</v>
      </c>
      <c r="G51" s="166">
        <v>160</v>
      </c>
      <c r="H51" s="178" t="str">
        <f>IF(G51&gt;0,"JA","---")</f>
        <v>JA</v>
      </c>
      <c r="I51" s="177"/>
      <c r="K51" t="b">
        <f ca="1">UPPER(_xlfn.FORMULATEXT(H51))=UPPER(_xlfn.FORMULATEXT(H51))</f>
        <v>1</v>
      </c>
    </row>
    <row r="52" spans="1:11" ht="12.9">
      <c r="A52" t="s">
        <v>206</v>
      </c>
      <c r="B52" t="s">
        <v>414</v>
      </c>
      <c r="C52" t="s">
        <v>7</v>
      </c>
      <c r="D52" t="s">
        <v>413</v>
      </c>
      <c r="E52">
        <v>56428</v>
      </c>
      <c r="F52" t="s">
        <v>412</v>
      </c>
      <c r="G52" s="166">
        <v>235</v>
      </c>
      <c r="H52" s="178" t="str">
        <f>IF(G52&gt;0,"JA","---")</f>
        <v>JA</v>
      </c>
      <c r="I52" s="177"/>
      <c r="K52" t="b">
        <f ca="1">UPPER(_xlfn.FORMULATEXT(H52))=UPPER(_xlfn.FORMULATEXT(H52))</f>
        <v>1</v>
      </c>
    </row>
    <row r="53" spans="1:11" ht="12.9">
      <c r="A53" t="s">
        <v>206</v>
      </c>
      <c r="B53" t="s">
        <v>411</v>
      </c>
      <c r="C53" t="s">
        <v>410</v>
      </c>
      <c r="D53" t="s">
        <v>409</v>
      </c>
      <c r="E53">
        <v>76530</v>
      </c>
      <c r="F53" t="s">
        <v>408</v>
      </c>
      <c r="G53" s="166">
        <v>115</v>
      </c>
      <c r="H53" s="178" t="str">
        <f>IF(G53&gt;0,"JA","---")</f>
        <v>JA</v>
      </c>
      <c r="I53" s="177"/>
      <c r="K53" t="b">
        <f ca="1">UPPER(_xlfn.FORMULATEXT(H53))=UPPER(_xlfn.FORMULATEXT(H53))</f>
        <v>1</v>
      </c>
    </row>
    <row r="54" spans="1:11" ht="12.9">
      <c r="A54" t="s">
        <v>211</v>
      </c>
      <c r="B54" t="s">
        <v>407</v>
      </c>
      <c r="C54" t="s">
        <v>406</v>
      </c>
      <c r="D54" t="s">
        <v>405</v>
      </c>
      <c r="E54">
        <v>91734</v>
      </c>
      <c r="F54" t="s">
        <v>404</v>
      </c>
      <c r="G54" s="166">
        <v>60</v>
      </c>
      <c r="H54" s="178" t="str">
        <f>IF(G54&gt;0,"JA","---")</f>
        <v>JA</v>
      </c>
      <c r="I54" s="177"/>
      <c r="K54" t="b">
        <f ca="1">UPPER(_xlfn.FORMULATEXT(H54))=UPPER(_xlfn.FORMULATEXT(H54))</f>
        <v>1</v>
      </c>
    </row>
    <row r="55" spans="1:11" ht="12.9">
      <c r="A55" t="s">
        <v>244</v>
      </c>
      <c r="B55" t="s">
        <v>403</v>
      </c>
      <c r="C55" t="s">
        <v>402</v>
      </c>
      <c r="D55" t="s">
        <v>401</v>
      </c>
      <c r="E55">
        <v>25572</v>
      </c>
      <c r="F55" t="s">
        <v>400</v>
      </c>
      <c r="G55" s="166">
        <v>240</v>
      </c>
      <c r="H55" s="178" t="str">
        <f>IF(G55&gt;0,"JA","---")</f>
        <v>JA</v>
      </c>
      <c r="I55" s="177"/>
      <c r="K55" t="b">
        <f ca="1">UPPER(_xlfn.FORMULATEXT(H55))=UPPER(_xlfn.FORMULATEXT(H55))</f>
        <v>1</v>
      </c>
    </row>
    <row r="56" spans="1:11" ht="12.9">
      <c r="A56" t="s">
        <v>211</v>
      </c>
      <c r="B56" t="s">
        <v>399</v>
      </c>
      <c r="C56" t="s">
        <v>398</v>
      </c>
      <c r="D56" t="s">
        <v>397</v>
      </c>
      <c r="E56">
        <v>66399</v>
      </c>
      <c r="F56" t="s">
        <v>396</v>
      </c>
      <c r="G56" s="166">
        <v>100</v>
      </c>
      <c r="H56" s="178" t="str">
        <f>IF(G56&gt;0,"JA","---")</f>
        <v>JA</v>
      </c>
      <c r="I56" s="177"/>
      <c r="K56" t="b">
        <f ca="1">UPPER(_xlfn.FORMULATEXT(H56))=UPPER(_xlfn.FORMULATEXT(H56))</f>
        <v>1</v>
      </c>
    </row>
    <row r="57" spans="1:11" ht="12.9">
      <c r="A57" t="s">
        <v>206</v>
      </c>
      <c r="B57" t="s">
        <v>395</v>
      </c>
      <c r="C57" t="s">
        <v>394</v>
      </c>
      <c r="D57" t="s">
        <v>393</v>
      </c>
      <c r="E57">
        <v>64390</v>
      </c>
      <c r="F57" t="s">
        <v>392</v>
      </c>
      <c r="G57" s="166">
        <v>80</v>
      </c>
      <c r="H57" s="178" t="str">
        <f>IF(G57&gt;0,"JA","---")</f>
        <v>JA</v>
      </c>
      <c r="I57" s="177"/>
      <c r="K57" t="b">
        <f ca="1">UPPER(_xlfn.FORMULATEXT(H57))=UPPER(_xlfn.FORMULATEXT(H57))</f>
        <v>1</v>
      </c>
    </row>
    <row r="58" spans="1:11" ht="12.9">
      <c r="A58" t="s">
        <v>206</v>
      </c>
      <c r="B58" t="s">
        <v>391</v>
      </c>
      <c r="C58" t="s">
        <v>390</v>
      </c>
      <c r="D58" t="s">
        <v>389</v>
      </c>
      <c r="E58">
        <v>67680</v>
      </c>
      <c r="F58" t="s">
        <v>388</v>
      </c>
      <c r="G58" s="166">
        <v>180</v>
      </c>
      <c r="H58" s="178" t="str">
        <f>IF(G58&gt;0,"JA","---")</f>
        <v>JA</v>
      </c>
      <c r="I58" s="177"/>
      <c r="K58" t="b">
        <f ca="1">UPPER(_xlfn.FORMULATEXT(H58))=UPPER(_xlfn.FORMULATEXT(H58))</f>
        <v>1</v>
      </c>
    </row>
    <row r="59" spans="1:11" ht="12.9">
      <c r="A59" t="s">
        <v>211</v>
      </c>
      <c r="B59" t="s">
        <v>3</v>
      </c>
      <c r="C59" t="s">
        <v>387</v>
      </c>
      <c r="D59" t="s">
        <v>386</v>
      </c>
      <c r="E59">
        <v>56414</v>
      </c>
      <c r="F59" t="s">
        <v>385</v>
      </c>
      <c r="G59" s="166">
        <v>75</v>
      </c>
      <c r="H59" s="178" t="str">
        <f>IF(G59&gt;0,"JA","---")</f>
        <v>JA</v>
      </c>
      <c r="I59" s="177"/>
      <c r="K59" t="b">
        <f ca="1">UPPER(_xlfn.FORMULATEXT(H59))=UPPER(_xlfn.FORMULATEXT(H59))</f>
        <v>1</v>
      </c>
    </row>
    <row r="60" spans="1:11" ht="12.9">
      <c r="A60" t="s">
        <v>211</v>
      </c>
      <c r="B60" t="s">
        <v>384</v>
      </c>
      <c r="C60" t="s">
        <v>383</v>
      </c>
      <c r="D60" t="s">
        <v>382</v>
      </c>
      <c r="E60">
        <v>74369</v>
      </c>
      <c r="F60" t="s">
        <v>381</v>
      </c>
      <c r="G60" s="166">
        <v>180</v>
      </c>
      <c r="H60" s="178" t="str">
        <f>IF(G60&gt;0,"JA","---")</f>
        <v>JA</v>
      </c>
      <c r="I60" s="177"/>
      <c r="K60" t="b">
        <f ca="1">UPPER(_xlfn.FORMULATEXT(H60))=UPPER(_xlfn.FORMULATEXT(H60))</f>
        <v>1</v>
      </c>
    </row>
    <row r="61" spans="1:11" ht="12.9">
      <c r="A61" t="s">
        <v>206</v>
      </c>
      <c r="B61" t="s">
        <v>380</v>
      </c>
      <c r="C61" t="s">
        <v>379</v>
      </c>
      <c r="D61" t="s">
        <v>378</v>
      </c>
      <c r="E61">
        <v>66484</v>
      </c>
      <c r="F61" t="s">
        <v>377</v>
      </c>
      <c r="G61" s="166">
        <v>85</v>
      </c>
      <c r="H61" s="178" t="str">
        <f>IF(G61&gt;0,"JA","---")</f>
        <v>JA</v>
      </c>
      <c r="I61" s="177"/>
      <c r="K61" t="b">
        <f ca="1">UPPER(_xlfn.FORMULATEXT(H61))=UPPER(_xlfn.FORMULATEXT(H61))</f>
        <v>1</v>
      </c>
    </row>
    <row r="62" spans="1:11" ht="12.9">
      <c r="A62" t="s">
        <v>206</v>
      </c>
      <c r="B62" t="s">
        <v>376</v>
      </c>
      <c r="C62" t="s">
        <v>375</v>
      </c>
      <c r="D62" t="s">
        <v>374</v>
      </c>
      <c r="E62">
        <v>4318</v>
      </c>
      <c r="F62" t="s">
        <v>373</v>
      </c>
      <c r="G62" s="166">
        <v>100</v>
      </c>
      <c r="H62" s="178" t="str">
        <f>IF(G62&gt;0,"JA","---")</f>
        <v>JA</v>
      </c>
      <c r="I62" s="177"/>
      <c r="K62" t="b">
        <f ca="1">UPPER(_xlfn.FORMULATEXT(H62))=UPPER(_xlfn.FORMULATEXT(H62))</f>
        <v>1</v>
      </c>
    </row>
    <row r="63" spans="1:11" ht="12.9">
      <c r="A63" t="s">
        <v>244</v>
      </c>
      <c r="B63" t="s">
        <v>372</v>
      </c>
      <c r="C63" t="s">
        <v>371</v>
      </c>
      <c r="D63" t="s">
        <v>370</v>
      </c>
      <c r="E63">
        <v>54619</v>
      </c>
      <c r="F63" t="s">
        <v>369</v>
      </c>
      <c r="G63" s="166">
        <v>0</v>
      </c>
      <c r="H63" s="178" t="str">
        <f>IF(G63&gt;0,"JA","---")</f>
        <v>---</v>
      </c>
      <c r="I63" s="177"/>
      <c r="K63" t="b">
        <f ca="1">UPPER(_xlfn.FORMULATEXT(H63))=UPPER(_xlfn.FORMULATEXT(H63))</f>
        <v>1</v>
      </c>
    </row>
    <row r="64" spans="1:11" ht="12.9">
      <c r="A64" t="s">
        <v>211</v>
      </c>
      <c r="B64" t="s">
        <v>368</v>
      </c>
      <c r="C64" t="s">
        <v>367</v>
      </c>
      <c r="D64" t="s">
        <v>366</v>
      </c>
      <c r="E64">
        <v>88690</v>
      </c>
      <c r="F64" t="s">
        <v>365</v>
      </c>
      <c r="G64" s="166">
        <v>110</v>
      </c>
      <c r="H64" s="178" t="str">
        <f>IF(G64&gt;0,"JA","---")</f>
        <v>JA</v>
      </c>
      <c r="I64" s="177"/>
      <c r="K64" t="b">
        <f ca="1">UPPER(_xlfn.FORMULATEXT(H64))=UPPER(_xlfn.FORMULATEXT(H64))</f>
        <v>1</v>
      </c>
    </row>
    <row r="65" spans="1:11" ht="12.9">
      <c r="A65" t="s">
        <v>211</v>
      </c>
      <c r="B65" t="s">
        <v>364</v>
      </c>
      <c r="C65" t="s">
        <v>363</v>
      </c>
      <c r="D65" t="s">
        <v>362</v>
      </c>
      <c r="E65">
        <v>58454</v>
      </c>
      <c r="F65" t="s">
        <v>361</v>
      </c>
      <c r="G65" s="166">
        <v>170</v>
      </c>
      <c r="H65" s="178" t="str">
        <f>IF(G65&gt;0,"JA","---")</f>
        <v>JA</v>
      </c>
      <c r="I65" s="177"/>
      <c r="K65" t="b">
        <f ca="1">UPPER(_xlfn.FORMULATEXT(H65))=UPPER(_xlfn.FORMULATEXT(H65))</f>
        <v>1</v>
      </c>
    </row>
    <row r="66" spans="1:11" ht="12.9">
      <c r="A66" t="s">
        <v>206</v>
      </c>
      <c r="B66" t="s">
        <v>360</v>
      </c>
      <c r="C66" t="s">
        <v>359</v>
      </c>
      <c r="D66" t="s">
        <v>358</v>
      </c>
      <c r="E66">
        <v>61250</v>
      </c>
      <c r="F66" t="s">
        <v>357</v>
      </c>
      <c r="G66" s="166">
        <v>210</v>
      </c>
      <c r="H66" s="178" t="str">
        <f>IF(G66&gt;0,"JA","---")</f>
        <v>JA</v>
      </c>
      <c r="I66" s="177"/>
      <c r="K66" t="b">
        <f ca="1">UPPER(_xlfn.FORMULATEXT(H66))=UPPER(_xlfn.FORMULATEXT(H66))</f>
        <v>1</v>
      </c>
    </row>
    <row r="67" spans="1:11" ht="12.9">
      <c r="A67" t="s">
        <v>206</v>
      </c>
      <c r="B67" t="s">
        <v>356</v>
      </c>
      <c r="C67" t="s">
        <v>355</v>
      </c>
      <c r="D67" t="s">
        <v>354</v>
      </c>
      <c r="E67">
        <v>75053</v>
      </c>
      <c r="F67" t="s">
        <v>353</v>
      </c>
      <c r="H67" s="178" t="str">
        <f>IF(G67&gt;0,"JA","---")</f>
        <v>---</v>
      </c>
      <c r="I67" s="177"/>
      <c r="K67" t="b">
        <f ca="1">UPPER(_xlfn.FORMULATEXT(H67))=UPPER(_xlfn.FORMULATEXT(H67))</f>
        <v>1</v>
      </c>
    </row>
    <row r="68" spans="1:11" ht="12.9">
      <c r="A68" t="s">
        <v>211</v>
      </c>
      <c r="B68" t="s">
        <v>352</v>
      </c>
      <c r="C68" t="s">
        <v>23</v>
      </c>
      <c r="D68" t="s">
        <v>351</v>
      </c>
      <c r="E68">
        <v>86911</v>
      </c>
      <c r="F68" t="s">
        <v>350</v>
      </c>
      <c r="G68" s="166">
        <v>75</v>
      </c>
      <c r="H68" s="178" t="str">
        <f>IF(G68&gt;0,"JA","---")</f>
        <v>JA</v>
      </c>
      <c r="I68" s="177"/>
      <c r="K68" t="b">
        <f ca="1">UPPER(_xlfn.FORMULATEXT(H68))=UPPER(_xlfn.FORMULATEXT(H68))</f>
        <v>1</v>
      </c>
    </row>
    <row r="69" spans="1:11" ht="12.9">
      <c r="A69" t="s">
        <v>244</v>
      </c>
      <c r="B69" t="s">
        <v>349</v>
      </c>
      <c r="C69" t="s">
        <v>348</v>
      </c>
      <c r="D69" t="s">
        <v>347</v>
      </c>
      <c r="E69">
        <v>76879</v>
      </c>
      <c r="F69" t="s">
        <v>346</v>
      </c>
      <c r="H69" s="178" t="str">
        <f>IF(G69&gt;0,"JA","---")</f>
        <v>---</v>
      </c>
      <c r="I69" s="177"/>
      <c r="K69" t="b">
        <f ca="1">UPPER(_xlfn.FORMULATEXT(H69))=UPPER(_xlfn.FORMULATEXT(H69))</f>
        <v>1</v>
      </c>
    </row>
    <row r="70" spans="1:11" ht="12.9">
      <c r="A70" t="s">
        <v>211</v>
      </c>
      <c r="B70" t="s">
        <v>345</v>
      </c>
      <c r="C70" t="s">
        <v>344</v>
      </c>
      <c r="D70" t="s">
        <v>343</v>
      </c>
      <c r="E70">
        <v>84553</v>
      </c>
      <c r="F70" t="s">
        <v>342</v>
      </c>
      <c r="H70" s="178" t="str">
        <f>IF(G70&gt;0,"JA","---")</f>
        <v>---</v>
      </c>
      <c r="I70" s="177"/>
      <c r="K70" t="b">
        <f ca="1">UPPER(_xlfn.FORMULATEXT(H70))=UPPER(_xlfn.FORMULATEXT(H70))</f>
        <v>1</v>
      </c>
    </row>
    <row r="71" spans="1:11" ht="12.9">
      <c r="A71" t="s">
        <v>206</v>
      </c>
      <c r="B71" t="s">
        <v>341</v>
      </c>
      <c r="C71" t="s">
        <v>340</v>
      </c>
      <c r="D71" t="s">
        <v>339</v>
      </c>
      <c r="E71">
        <v>91484</v>
      </c>
      <c r="F71" t="s">
        <v>338</v>
      </c>
      <c r="H71" s="178" t="str">
        <f>IF(G71&gt;0,"JA","---")</f>
        <v>---</v>
      </c>
      <c r="I71" s="177"/>
      <c r="K71" t="b">
        <f ca="1">UPPER(_xlfn.FORMULATEXT(H71))=UPPER(_xlfn.FORMULATEXT(H71))</f>
        <v>1</v>
      </c>
    </row>
    <row r="72" spans="1:11" ht="12.9">
      <c r="A72" t="s">
        <v>211</v>
      </c>
      <c r="B72" t="s">
        <v>337</v>
      </c>
      <c r="C72" t="s">
        <v>336</v>
      </c>
      <c r="D72" t="s">
        <v>335</v>
      </c>
      <c r="E72">
        <v>35236</v>
      </c>
      <c r="F72" t="s">
        <v>334</v>
      </c>
      <c r="H72" s="178" t="str">
        <f>IF(G72&gt;0,"JA","---")</f>
        <v>---</v>
      </c>
      <c r="I72" s="177"/>
      <c r="K72" t="b">
        <f ca="1">UPPER(_xlfn.FORMULATEXT(H72))=UPPER(_xlfn.FORMULATEXT(H72))</f>
        <v>1</v>
      </c>
    </row>
    <row r="73" spans="1:11" ht="12.9">
      <c r="A73" t="s">
        <v>206</v>
      </c>
      <c r="B73" t="s">
        <v>333</v>
      </c>
      <c r="C73" t="s">
        <v>332</v>
      </c>
      <c r="D73" t="s">
        <v>331</v>
      </c>
      <c r="E73">
        <v>72365</v>
      </c>
      <c r="F73" t="s">
        <v>330</v>
      </c>
      <c r="G73" s="166">
        <v>165</v>
      </c>
      <c r="H73" s="178" t="str">
        <f>IF(G73&gt;0,"JA","---")</f>
        <v>JA</v>
      </c>
      <c r="I73" s="177"/>
      <c r="K73" t="b">
        <f ca="1">UPPER(_xlfn.FORMULATEXT(H73))=UPPER(_xlfn.FORMULATEXT(H73))</f>
        <v>1</v>
      </c>
    </row>
    <row r="74" spans="1:11" ht="12.9">
      <c r="A74" t="s">
        <v>206</v>
      </c>
      <c r="B74" t="s">
        <v>329</v>
      </c>
      <c r="C74" t="s">
        <v>328</v>
      </c>
      <c r="D74" t="s">
        <v>327</v>
      </c>
      <c r="E74">
        <v>56479</v>
      </c>
      <c r="F74" t="s">
        <v>326</v>
      </c>
      <c r="G74" s="166">
        <v>90</v>
      </c>
      <c r="H74" s="178" t="str">
        <f>IF(G74&gt;0,"JA","---")</f>
        <v>JA</v>
      </c>
      <c r="I74" s="177"/>
      <c r="K74" t="b">
        <f ca="1">UPPER(_xlfn.FORMULATEXT(H74))=UPPER(_xlfn.FORMULATEXT(H74))</f>
        <v>1</v>
      </c>
    </row>
    <row r="75" spans="1:11" ht="12.9">
      <c r="A75" t="s">
        <v>211</v>
      </c>
      <c r="B75" t="s">
        <v>325</v>
      </c>
      <c r="C75" t="s">
        <v>324</v>
      </c>
      <c r="D75" t="s">
        <v>323</v>
      </c>
      <c r="E75">
        <v>54611</v>
      </c>
      <c r="F75" t="s">
        <v>322</v>
      </c>
      <c r="G75" s="166">
        <v>120</v>
      </c>
      <c r="H75" s="178" t="str">
        <f>IF(G75&gt;0,"JA","---")</f>
        <v>JA</v>
      </c>
      <c r="I75" s="177"/>
      <c r="K75" t="b">
        <f ca="1">UPPER(_xlfn.FORMULATEXT(H75))=UPPER(_xlfn.FORMULATEXT(H75))</f>
        <v>1</v>
      </c>
    </row>
    <row r="76" spans="1:11" ht="12.9">
      <c r="A76" t="s">
        <v>211</v>
      </c>
      <c r="B76" t="s">
        <v>321</v>
      </c>
      <c r="C76" t="s">
        <v>320</v>
      </c>
      <c r="D76" t="s">
        <v>319</v>
      </c>
      <c r="E76">
        <v>91315</v>
      </c>
      <c r="F76" t="s">
        <v>318</v>
      </c>
      <c r="G76" s="166">
        <v>55</v>
      </c>
      <c r="H76" s="178" t="str">
        <f>IF(G76&gt;0,"JA","---")</f>
        <v>JA</v>
      </c>
      <c r="I76" s="177"/>
      <c r="K76" t="b">
        <f ca="1">UPPER(_xlfn.FORMULATEXT(H76))=UPPER(_xlfn.FORMULATEXT(H76))</f>
        <v>1</v>
      </c>
    </row>
    <row r="77" spans="1:11" ht="12.9">
      <c r="A77" t="s">
        <v>211</v>
      </c>
      <c r="B77" t="s">
        <v>317</v>
      </c>
      <c r="C77" t="s">
        <v>316</v>
      </c>
      <c r="D77" t="s">
        <v>315</v>
      </c>
      <c r="E77">
        <v>49448</v>
      </c>
      <c r="F77" t="s">
        <v>314</v>
      </c>
      <c r="G77" s="166">
        <v>20</v>
      </c>
      <c r="H77" s="178" t="str">
        <f>IF(G77&gt;0,"JA","---")</f>
        <v>JA</v>
      </c>
      <c r="I77" s="177"/>
      <c r="K77" t="b">
        <f ca="1">UPPER(_xlfn.FORMULATEXT(H77))=UPPER(_xlfn.FORMULATEXT(H77))</f>
        <v>1</v>
      </c>
    </row>
    <row r="78" spans="1:11" ht="12.9">
      <c r="A78" t="s">
        <v>211</v>
      </c>
      <c r="B78" t="s">
        <v>313</v>
      </c>
      <c r="C78" t="s">
        <v>312</v>
      </c>
      <c r="D78" t="s">
        <v>311</v>
      </c>
      <c r="E78">
        <v>75045</v>
      </c>
      <c r="F78" t="s">
        <v>310</v>
      </c>
      <c r="G78" s="166">
        <v>15</v>
      </c>
      <c r="H78" s="178" t="str">
        <f>IF(G78&gt;0,"JA","---")</f>
        <v>JA</v>
      </c>
      <c r="I78" s="177"/>
      <c r="K78" t="b">
        <f ca="1">UPPER(_xlfn.FORMULATEXT(H78))=UPPER(_xlfn.FORMULATEXT(H78))</f>
        <v>1</v>
      </c>
    </row>
    <row r="79" spans="1:11" ht="12.9">
      <c r="A79" t="s">
        <v>211</v>
      </c>
      <c r="B79" t="s">
        <v>309</v>
      </c>
      <c r="C79" t="s">
        <v>308</v>
      </c>
      <c r="D79" t="s">
        <v>307</v>
      </c>
      <c r="E79">
        <v>85410</v>
      </c>
      <c r="F79" t="s">
        <v>306</v>
      </c>
      <c r="G79" s="166">
        <v>75</v>
      </c>
      <c r="H79" s="178" t="str">
        <f>IF(G79&gt;0,"JA","---")</f>
        <v>JA</v>
      </c>
      <c r="I79" s="177"/>
      <c r="K79" t="b">
        <f ca="1">UPPER(_xlfn.FORMULATEXT(H79))=UPPER(_xlfn.FORMULATEXT(H79))</f>
        <v>1</v>
      </c>
    </row>
    <row r="80" spans="1:11" ht="12.9">
      <c r="A80" t="s">
        <v>244</v>
      </c>
      <c r="B80" t="s">
        <v>305</v>
      </c>
      <c r="C80" t="s">
        <v>5</v>
      </c>
      <c r="D80" t="s">
        <v>304</v>
      </c>
      <c r="E80">
        <v>55469</v>
      </c>
      <c r="F80" t="s">
        <v>303</v>
      </c>
      <c r="G80" s="166">
        <v>30</v>
      </c>
      <c r="H80" s="178" t="str">
        <f>IF(G80&gt;0,"JA","---")</f>
        <v>JA</v>
      </c>
      <c r="I80" s="177"/>
      <c r="K80" t="b">
        <f ca="1">UPPER(_xlfn.FORMULATEXT(H80))=UPPER(_xlfn.FORMULATEXT(H80))</f>
        <v>1</v>
      </c>
    </row>
    <row r="81" spans="1:11" ht="12.9">
      <c r="A81" t="s">
        <v>211</v>
      </c>
      <c r="B81" t="s">
        <v>302</v>
      </c>
      <c r="C81" t="s">
        <v>301</v>
      </c>
      <c r="D81" t="s">
        <v>300</v>
      </c>
      <c r="E81">
        <v>37217</v>
      </c>
      <c r="F81" t="s">
        <v>299</v>
      </c>
      <c r="G81" s="166">
        <v>180</v>
      </c>
      <c r="H81" s="178" t="str">
        <f>IF(G81&gt;0,"JA","---")</f>
        <v>JA</v>
      </c>
      <c r="I81" s="177"/>
      <c r="K81" t="b">
        <f ca="1">UPPER(_xlfn.FORMULATEXT(H81))=UPPER(_xlfn.FORMULATEXT(H81))</f>
        <v>1</v>
      </c>
    </row>
    <row r="82" spans="1:11" ht="12.9">
      <c r="A82" t="s">
        <v>211</v>
      </c>
      <c r="B82" t="s">
        <v>298</v>
      </c>
      <c r="C82" t="s">
        <v>297</v>
      </c>
      <c r="D82" t="s">
        <v>296</v>
      </c>
      <c r="E82">
        <v>26937</v>
      </c>
      <c r="F82" t="s">
        <v>295</v>
      </c>
      <c r="G82" s="166">
        <v>205</v>
      </c>
      <c r="H82" s="178" t="str">
        <f>IF(G82&gt;0,"JA","---")</f>
        <v>JA</v>
      </c>
      <c r="I82" s="177"/>
      <c r="K82" t="b">
        <f ca="1">UPPER(_xlfn.FORMULATEXT(H82))=UPPER(_xlfn.FORMULATEXT(H82))</f>
        <v>1</v>
      </c>
    </row>
    <row r="83" spans="1:11" ht="12.9">
      <c r="A83" t="s">
        <v>206</v>
      </c>
      <c r="B83" t="s">
        <v>294</v>
      </c>
      <c r="C83" t="s">
        <v>293</v>
      </c>
      <c r="D83" t="s">
        <v>292</v>
      </c>
      <c r="E83">
        <v>49429</v>
      </c>
      <c r="F83" t="s">
        <v>291</v>
      </c>
      <c r="G83" s="166">
        <v>25</v>
      </c>
      <c r="H83" s="178" t="str">
        <f>IF(G83&gt;0,"JA","---")</f>
        <v>JA</v>
      </c>
      <c r="I83" s="177"/>
      <c r="K83" t="b">
        <f ca="1">UPPER(_xlfn.FORMULATEXT(H83))=UPPER(_xlfn.FORMULATEXT(H83))</f>
        <v>1</v>
      </c>
    </row>
    <row r="84" spans="1:11" ht="12.9">
      <c r="A84" t="s">
        <v>211</v>
      </c>
      <c r="B84" t="s">
        <v>38</v>
      </c>
      <c r="C84" t="s">
        <v>290</v>
      </c>
      <c r="D84" t="s">
        <v>289</v>
      </c>
      <c r="E84">
        <v>48565</v>
      </c>
      <c r="F84" t="s">
        <v>288</v>
      </c>
      <c r="G84" s="166">
        <v>130</v>
      </c>
      <c r="H84" s="178" t="str">
        <f>IF(G84&gt;0,"JA","---")</f>
        <v>JA</v>
      </c>
      <c r="I84" s="177"/>
      <c r="K84" t="b">
        <f ca="1">UPPER(_xlfn.FORMULATEXT(H84))=UPPER(_xlfn.FORMULATEXT(H84))</f>
        <v>1</v>
      </c>
    </row>
    <row r="85" spans="1:11" ht="12.9">
      <c r="A85" t="s">
        <v>206</v>
      </c>
      <c r="B85" t="s">
        <v>287</v>
      </c>
      <c r="C85" t="s">
        <v>286</v>
      </c>
      <c r="D85" t="s">
        <v>285</v>
      </c>
      <c r="E85">
        <v>54595</v>
      </c>
      <c r="F85" t="s">
        <v>284</v>
      </c>
      <c r="G85" s="166">
        <v>175</v>
      </c>
      <c r="H85" s="178" t="str">
        <f>IF(G85&gt;0,"JA","---")</f>
        <v>JA</v>
      </c>
      <c r="I85" s="177"/>
      <c r="K85" t="b">
        <f ca="1">UPPER(_xlfn.FORMULATEXT(H85))=UPPER(_xlfn.FORMULATEXT(H85))</f>
        <v>1</v>
      </c>
    </row>
    <row r="86" spans="1:11" ht="12.9">
      <c r="A86" t="s">
        <v>206</v>
      </c>
      <c r="B86" t="s">
        <v>283</v>
      </c>
      <c r="C86" t="s">
        <v>282</v>
      </c>
      <c r="D86" t="s">
        <v>281</v>
      </c>
      <c r="E86">
        <v>21683</v>
      </c>
      <c r="F86" t="s">
        <v>280</v>
      </c>
      <c r="G86" s="166">
        <v>10</v>
      </c>
      <c r="H86" s="178" t="str">
        <f>IF(G86&gt;0,"JA","---")</f>
        <v>JA</v>
      </c>
      <c r="I86" s="177"/>
      <c r="K86" t="b">
        <f ca="1">UPPER(_xlfn.FORMULATEXT(H86))=UPPER(_xlfn.FORMULATEXT(H86))</f>
        <v>1</v>
      </c>
    </row>
    <row r="87" spans="1:11" ht="12.9">
      <c r="A87" t="s">
        <v>211</v>
      </c>
      <c r="B87" t="s">
        <v>279</v>
      </c>
      <c r="C87" t="s">
        <v>278</v>
      </c>
      <c r="D87" t="s">
        <v>277</v>
      </c>
      <c r="E87">
        <v>27211</v>
      </c>
      <c r="F87" t="s">
        <v>276</v>
      </c>
      <c r="G87" s="166">
        <v>35</v>
      </c>
      <c r="H87" s="178" t="str">
        <f>IF(G87&gt;0,"JA","---")</f>
        <v>JA</v>
      </c>
      <c r="I87" s="177"/>
      <c r="K87" t="b">
        <f ca="1">UPPER(_xlfn.FORMULATEXT(H87))=UPPER(_xlfn.FORMULATEXT(H87))</f>
        <v>1</v>
      </c>
    </row>
    <row r="88" spans="1:11" ht="12.9">
      <c r="A88" t="s">
        <v>211</v>
      </c>
      <c r="B88" t="s">
        <v>275</v>
      </c>
      <c r="C88" t="s">
        <v>274</v>
      </c>
      <c r="D88" t="s">
        <v>273</v>
      </c>
      <c r="E88">
        <v>49424</v>
      </c>
      <c r="F88" t="s">
        <v>272</v>
      </c>
      <c r="G88" s="166">
        <v>245</v>
      </c>
      <c r="H88" s="178" t="str">
        <f>IF(G88&gt;0,"JA","---")</f>
        <v>JA</v>
      </c>
      <c r="I88" s="177"/>
      <c r="K88" t="b">
        <f ca="1">UPPER(_xlfn.FORMULATEXT(H88))=UPPER(_xlfn.FORMULATEXT(H88))</f>
        <v>1</v>
      </c>
    </row>
    <row r="89" spans="1:11" ht="12.9">
      <c r="A89" t="s">
        <v>211</v>
      </c>
      <c r="B89" t="s">
        <v>271</v>
      </c>
      <c r="C89" t="s">
        <v>270</v>
      </c>
      <c r="D89" t="s">
        <v>269</v>
      </c>
      <c r="E89">
        <v>56338</v>
      </c>
      <c r="F89" t="s">
        <v>268</v>
      </c>
      <c r="G89" s="166">
        <v>105</v>
      </c>
      <c r="H89" s="178" t="str">
        <f>IF(G89&gt;0,"JA","---")</f>
        <v>JA</v>
      </c>
      <c r="I89" s="177"/>
      <c r="K89" t="b">
        <f ca="1">UPPER(_xlfn.FORMULATEXT(H89))=UPPER(_xlfn.FORMULATEXT(H89))</f>
        <v>1</v>
      </c>
    </row>
    <row r="90" spans="1:11" ht="12.9">
      <c r="A90" t="s">
        <v>206</v>
      </c>
      <c r="B90" t="s">
        <v>267</v>
      </c>
      <c r="C90" t="s">
        <v>266</v>
      </c>
      <c r="D90" t="s">
        <v>265</v>
      </c>
      <c r="E90">
        <v>54314</v>
      </c>
      <c r="F90" t="s">
        <v>264</v>
      </c>
      <c r="G90" s="166">
        <v>225</v>
      </c>
      <c r="H90" s="178" t="str">
        <f>IF(G90&gt;0,"JA","---")</f>
        <v>JA</v>
      </c>
      <c r="I90" s="177"/>
      <c r="K90" t="b">
        <f ca="1">UPPER(_xlfn.FORMULATEXT(H90))=UPPER(_xlfn.FORMULATEXT(H90))</f>
        <v>1</v>
      </c>
    </row>
    <row r="91" spans="1:11" ht="12.9">
      <c r="A91" t="s">
        <v>206</v>
      </c>
      <c r="B91" t="s">
        <v>263</v>
      </c>
      <c r="C91" t="s">
        <v>262</v>
      </c>
      <c r="D91" t="s">
        <v>261</v>
      </c>
      <c r="E91">
        <v>9306</v>
      </c>
      <c r="F91" t="s">
        <v>260</v>
      </c>
      <c r="G91" s="166">
        <v>185</v>
      </c>
      <c r="H91" s="178" t="str">
        <f>IF(G91&gt;0,"JA","---")</f>
        <v>JA</v>
      </c>
      <c r="I91" s="177"/>
      <c r="K91" t="b">
        <f ca="1">UPPER(_xlfn.FORMULATEXT(H91))=UPPER(_xlfn.FORMULATEXT(H91))</f>
        <v>1</v>
      </c>
    </row>
    <row r="92" spans="1:11" ht="12.9">
      <c r="A92" t="s">
        <v>206</v>
      </c>
      <c r="B92" t="s">
        <v>99</v>
      </c>
      <c r="C92" t="s">
        <v>602</v>
      </c>
      <c r="D92" t="s">
        <v>258</v>
      </c>
      <c r="E92">
        <v>63868</v>
      </c>
      <c r="F92" t="s">
        <v>257</v>
      </c>
      <c r="G92" s="166">
        <v>215</v>
      </c>
      <c r="H92" s="178" t="str">
        <f>IF(G92&gt;0,"JA","---")</f>
        <v>JA</v>
      </c>
      <c r="I92" s="177"/>
      <c r="K92" t="b">
        <f ca="1">UPPER(_xlfn.FORMULATEXT(H92))=UPPER(_xlfn.FORMULATEXT(H92))</f>
        <v>1</v>
      </c>
    </row>
    <row r="93" spans="1:11" ht="12.9">
      <c r="A93" t="s">
        <v>206</v>
      </c>
      <c r="B93" t="s">
        <v>256</v>
      </c>
      <c r="C93" t="s">
        <v>255</v>
      </c>
      <c r="D93" t="s">
        <v>254</v>
      </c>
      <c r="E93">
        <v>54298</v>
      </c>
      <c r="F93" t="s">
        <v>253</v>
      </c>
      <c r="G93" s="166">
        <v>70</v>
      </c>
      <c r="H93" s="178" t="str">
        <f>IF(G93&gt;0,"JA","---")</f>
        <v>JA</v>
      </c>
      <c r="I93" s="177"/>
      <c r="K93" t="b">
        <f ca="1">UPPER(_xlfn.FORMULATEXT(H93))=UPPER(_xlfn.FORMULATEXT(H93))</f>
        <v>1</v>
      </c>
    </row>
    <row r="94" spans="1:11" ht="12.9">
      <c r="A94" t="s">
        <v>211</v>
      </c>
      <c r="B94" t="s">
        <v>252</v>
      </c>
      <c r="C94" t="s">
        <v>251</v>
      </c>
      <c r="D94" t="s">
        <v>250</v>
      </c>
      <c r="E94">
        <v>54295</v>
      </c>
      <c r="F94" t="s">
        <v>249</v>
      </c>
      <c r="G94" s="166">
        <v>35</v>
      </c>
      <c r="H94" s="178" t="str">
        <f>IF(G94&gt;0,"JA","---")</f>
        <v>JA</v>
      </c>
      <c r="I94" s="177"/>
      <c r="K94" t="b">
        <f ca="1">UPPER(_xlfn.FORMULATEXT(H94))=UPPER(_xlfn.FORMULATEXT(H94))</f>
        <v>1</v>
      </c>
    </row>
    <row r="95" spans="1:11" ht="12.9">
      <c r="A95" t="s">
        <v>206</v>
      </c>
      <c r="B95" t="s">
        <v>248</v>
      </c>
      <c r="C95" t="s">
        <v>247</v>
      </c>
      <c r="D95" t="s">
        <v>246</v>
      </c>
      <c r="E95">
        <v>75387</v>
      </c>
      <c r="F95" t="s">
        <v>245</v>
      </c>
      <c r="G95" s="166">
        <v>55</v>
      </c>
      <c r="H95" s="178" t="str">
        <f>IF(G95&gt;0,"JA","---")</f>
        <v>JA</v>
      </c>
      <c r="I95" s="177"/>
      <c r="K95" t="b">
        <f ca="1">UPPER(_xlfn.FORMULATEXT(H95))=UPPER(_xlfn.FORMULATEXT(H95))</f>
        <v>1</v>
      </c>
    </row>
    <row r="96" spans="1:11" ht="12.9">
      <c r="A96" t="s">
        <v>244</v>
      </c>
      <c r="B96" t="s">
        <v>243</v>
      </c>
      <c r="C96" t="s">
        <v>242</v>
      </c>
      <c r="D96" t="s">
        <v>241</v>
      </c>
      <c r="E96">
        <v>54411</v>
      </c>
      <c r="F96" t="s">
        <v>240</v>
      </c>
      <c r="G96" s="166">
        <v>95</v>
      </c>
      <c r="H96" s="178" t="str">
        <f>IF(G96&gt;0,"JA","---")</f>
        <v>JA</v>
      </c>
      <c r="I96" s="177"/>
      <c r="K96" t="b">
        <f ca="1">UPPER(_xlfn.FORMULATEXT(H96))=UPPER(_xlfn.FORMULATEXT(H96))</f>
        <v>1</v>
      </c>
    </row>
    <row r="97" spans="1:11" ht="12.9">
      <c r="A97" t="s">
        <v>211</v>
      </c>
      <c r="B97" t="s">
        <v>239</v>
      </c>
      <c r="C97" t="s">
        <v>238</v>
      </c>
      <c r="D97" t="s">
        <v>237</v>
      </c>
      <c r="E97">
        <v>59192</v>
      </c>
      <c r="F97" t="s">
        <v>236</v>
      </c>
      <c r="G97" s="166">
        <v>70</v>
      </c>
      <c r="H97" s="178" t="str">
        <f>IF(G97&gt;0,"JA","---")</f>
        <v>JA</v>
      </c>
      <c r="I97" s="177"/>
      <c r="K97" t="b">
        <f ca="1">UPPER(_xlfn.FORMULATEXT(H97))=UPPER(_xlfn.FORMULATEXT(H97))</f>
        <v>1</v>
      </c>
    </row>
    <row r="98" spans="1:11" ht="12.9">
      <c r="A98" t="s">
        <v>211</v>
      </c>
      <c r="B98" t="s">
        <v>235</v>
      </c>
      <c r="C98" t="s">
        <v>234</v>
      </c>
      <c r="D98" t="s">
        <v>233</v>
      </c>
      <c r="E98">
        <v>65195</v>
      </c>
      <c r="F98" t="s">
        <v>232</v>
      </c>
      <c r="G98" s="166">
        <v>195</v>
      </c>
      <c r="H98" s="178" t="str">
        <f>IF(G98&gt;0,"JA","---")</f>
        <v>JA</v>
      </c>
      <c r="I98" s="177"/>
      <c r="K98" t="b">
        <f ca="1">UPPER(_xlfn.FORMULATEXT(H98))=UPPER(_xlfn.FORMULATEXT(H98))</f>
        <v>1</v>
      </c>
    </row>
    <row r="99" spans="1:11" ht="12.9">
      <c r="A99" t="s">
        <v>206</v>
      </c>
      <c r="B99" t="s">
        <v>231</v>
      </c>
      <c r="C99" t="s">
        <v>230</v>
      </c>
      <c r="D99" t="s">
        <v>229</v>
      </c>
      <c r="E99">
        <v>55234</v>
      </c>
      <c r="F99" t="s">
        <v>228</v>
      </c>
      <c r="G99" s="166">
        <v>130</v>
      </c>
      <c r="H99" s="178" t="str">
        <f>IF(G99&gt;0,"JA","---")</f>
        <v>JA</v>
      </c>
      <c r="I99" s="177"/>
      <c r="K99" t="b">
        <f ca="1">UPPER(_xlfn.FORMULATEXT(H99))=UPPER(_xlfn.FORMULATEXT(H99))</f>
        <v>1</v>
      </c>
    </row>
    <row r="100" spans="1:11" ht="12.9">
      <c r="A100" t="s">
        <v>206</v>
      </c>
      <c r="B100" t="s">
        <v>227</v>
      </c>
      <c r="C100" t="s">
        <v>226</v>
      </c>
      <c r="D100" t="s">
        <v>225</v>
      </c>
      <c r="E100">
        <v>25368</v>
      </c>
      <c r="F100" t="s">
        <v>224</v>
      </c>
      <c r="G100" s="166">
        <v>185</v>
      </c>
      <c r="H100" s="178" t="str">
        <f>IF(G100&gt;0,"JA","---")</f>
        <v>JA</v>
      </c>
      <c r="I100" s="177"/>
      <c r="K100" t="b">
        <f ca="1">UPPER(_xlfn.FORMULATEXT(H100))=UPPER(_xlfn.FORMULATEXT(H100))</f>
        <v>1</v>
      </c>
    </row>
    <row r="101" spans="1:11" ht="12.9">
      <c r="A101" t="s">
        <v>211</v>
      </c>
      <c r="B101" t="s">
        <v>223</v>
      </c>
      <c r="C101" t="s">
        <v>222</v>
      </c>
      <c r="D101" t="s">
        <v>221</v>
      </c>
      <c r="E101">
        <v>24568</v>
      </c>
      <c r="F101" t="s">
        <v>220</v>
      </c>
      <c r="G101" s="166">
        <v>145</v>
      </c>
      <c r="H101" s="178" t="str">
        <f>IF(G101&gt;0,"JA","---")</f>
        <v>JA</v>
      </c>
      <c r="I101" s="177"/>
      <c r="K101" t="b">
        <f ca="1">UPPER(_xlfn.FORMULATEXT(H101))=UPPER(_xlfn.FORMULATEXT(H101))</f>
        <v>1</v>
      </c>
    </row>
    <row r="102" spans="1:11" ht="12.9">
      <c r="A102" t="s">
        <v>211</v>
      </c>
      <c r="B102" t="s">
        <v>219</v>
      </c>
      <c r="C102" t="s">
        <v>218</v>
      </c>
      <c r="D102" t="s">
        <v>217</v>
      </c>
      <c r="E102">
        <v>56761</v>
      </c>
      <c r="F102" t="s">
        <v>216</v>
      </c>
      <c r="G102" s="166">
        <v>200</v>
      </c>
      <c r="H102" s="178" t="str">
        <f>IF(G102&gt;0,"JA","---")</f>
        <v>JA</v>
      </c>
      <c r="I102" s="177"/>
      <c r="K102" t="b">
        <f ca="1">UPPER(_xlfn.FORMULATEXT(H102))=UPPER(_xlfn.FORMULATEXT(H102))</f>
        <v>1</v>
      </c>
    </row>
    <row r="103" spans="1:11" ht="12.9">
      <c r="A103" t="s">
        <v>206</v>
      </c>
      <c r="B103" t="s">
        <v>215</v>
      </c>
      <c r="C103" t="s">
        <v>214</v>
      </c>
      <c r="D103" t="s">
        <v>213</v>
      </c>
      <c r="E103">
        <v>19205</v>
      </c>
      <c r="F103" t="s">
        <v>212</v>
      </c>
      <c r="G103" s="166">
        <v>180</v>
      </c>
      <c r="H103" s="178" t="str">
        <f>IF(G103&gt;0,"JA","---")</f>
        <v>JA</v>
      </c>
      <c r="I103" s="177"/>
      <c r="K103" t="b">
        <f ca="1">UPPER(_xlfn.FORMULATEXT(H103))=UPPER(_xlfn.FORMULATEXT(H103))</f>
        <v>1</v>
      </c>
    </row>
    <row r="104" spans="1:11" ht="12.9">
      <c r="A104" t="s">
        <v>211</v>
      </c>
      <c r="B104" t="s">
        <v>210</v>
      </c>
      <c r="C104" t="s">
        <v>209</v>
      </c>
      <c r="D104" t="s">
        <v>208</v>
      </c>
      <c r="E104">
        <v>85095</v>
      </c>
      <c r="F104" t="s">
        <v>207</v>
      </c>
      <c r="G104" s="166">
        <v>105</v>
      </c>
      <c r="H104" s="178" t="str">
        <f>IF(G104&gt;0,"JA","---")</f>
        <v>JA</v>
      </c>
      <c r="I104" s="177"/>
      <c r="K104" t="b">
        <f ca="1">UPPER(_xlfn.FORMULATEXT(H104))=UPPER(_xlfn.FORMULATEXT(H104))</f>
        <v>1</v>
      </c>
    </row>
    <row r="105" spans="1:11" ht="12.9">
      <c r="A105" t="s">
        <v>206</v>
      </c>
      <c r="B105" t="s">
        <v>205</v>
      </c>
      <c r="C105" t="s">
        <v>602</v>
      </c>
      <c r="D105" t="s">
        <v>204</v>
      </c>
      <c r="E105">
        <v>56751</v>
      </c>
      <c r="F105" t="s">
        <v>203</v>
      </c>
      <c r="G105" s="166">
        <v>190</v>
      </c>
      <c r="H105" s="178" t="str">
        <f>IF(G105&gt;0,"JA","---")</f>
        <v>JA</v>
      </c>
      <c r="I105" s="177"/>
      <c r="K105" t="b">
        <f ca="1">UPPER(_xlfn.FORMULATEXT(H105))=UPPER(_xlfn.FORMULATEXT(H105))</f>
        <v>1</v>
      </c>
    </row>
    <row r="106" spans="1:11" ht="13.2" customHeight="1">
      <c r="A106" s="172"/>
      <c r="B106" s="172"/>
      <c r="C106" s="172"/>
      <c r="D106" s="172"/>
      <c r="E106" s="172"/>
      <c r="F106" s="172"/>
      <c r="G106" s="171"/>
      <c r="H106" s="176"/>
      <c r="I106" s="172"/>
    </row>
    <row r="107" spans="1:11" ht="15.9">
      <c r="F107" s="169" t="s">
        <v>176</v>
      </c>
      <c r="G107" s="188">
        <f>SUM(G6:G105)</f>
        <v>10905</v>
      </c>
    </row>
    <row r="108" spans="1:11" ht="12.9">
      <c r="F108" s="169" t="s">
        <v>172</v>
      </c>
      <c r="G108" s="170">
        <f>COUNT(G6:G105)</f>
        <v>92</v>
      </c>
    </row>
    <row r="109" spans="1:11" ht="12.9">
      <c r="F109" s="169" t="s">
        <v>173</v>
      </c>
      <c r="G109" s="183">
        <f>AVERAGE(G6:G105)</f>
        <v>118.53260869565217</v>
      </c>
      <c r="H109" s="175"/>
    </row>
  </sheetData>
  <mergeCells count="1">
    <mergeCell ref="A1:H1"/>
  </mergeCells>
  <conditionalFormatting sqref="G107">
    <cfRule type="cellIs" dxfId="15" priority="2" operator="equal">
      <formula>SUM(G6:G105)</formula>
    </cfRule>
  </conditionalFormatting>
  <conditionalFormatting sqref="G108">
    <cfRule type="cellIs" dxfId="14" priority="3" operator="equal">
      <formula>COUNT(G6:G105)</formula>
    </cfRule>
  </conditionalFormatting>
  <conditionalFormatting sqref="G109">
    <cfRule type="cellIs" dxfId="13" priority="1" operator="equal">
      <formula>AVERAGE(G6:G105)</formula>
    </cfRule>
  </conditionalFormatting>
  <conditionalFormatting sqref="H6:H105">
    <cfRule type="cellIs" dxfId="12" priority="5" operator="equal">
      <formula>IF(G6&gt;0,UPPER("JA"),"---")</formula>
    </cfRule>
  </conditionalFormatting>
  <conditionalFormatting sqref="I6:I105 H109">
    <cfRule type="cellIs" dxfId="11" priority="4" operator="equal">
      <formula>"Gut gemacht!"</formula>
    </cfRule>
  </conditionalFormatting>
  <pageMargins left="0.78749999999999998" right="0.78749999999999998" top="0.88611111111111096" bottom="0.88611111111111096" header="0.78749999999999998" footer="0.78749999999999998"/>
  <pageSetup paperSize="9" orientation="portrait" useFirstPageNumber="1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9B6AE-DB7F-44EB-8FC2-169414EDDB45}">
  <sheetPr>
    <tabColor theme="8" tint="0.59999389629810485"/>
  </sheetPr>
  <dimension ref="A1:K109"/>
  <sheetViews>
    <sheetView zoomScaleNormal="100" workbookViewId="0">
      <pane ySplit="5" topLeftCell="A6" activePane="bottomLeft" state="frozen"/>
      <selection activeCell="C88" sqref="C88"/>
      <selection pane="bottomLeft" activeCell="M4" sqref="M4"/>
    </sheetView>
  </sheetViews>
  <sheetFormatPr baseColWidth="10" defaultColWidth="12.6640625" defaultRowHeight="12.75" customHeight="1"/>
  <cols>
    <col min="1" max="1" width="8.08203125" customWidth="1"/>
    <col min="2" max="2" width="12.33203125" customWidth="1"/>
    <col min="3" max="3" width="13.33203125" customWidth="1"/>
    <col min="4" max="4" width="29.1640625" customWidth="1"/>
    <col min="5" max="5" width="8.4140625" customWidth="1"/>
    <col min="6" max="6" width="21.08203125" customWidth="1"/>
    <col min="7" max="7" width="13.25" style="166" customWidth="1"/>
    <col min="8" max="8" width="9.83203125" style="150" customWidth="1"/>
    <col min="9" max="9" width="13" customWidth="1"/>
    <col min="11" max="11" width="0" hidden="1" customWidth="1"/>
  </cols>
  <sheetData>
    <row r="1" spans="1:11" ht="60.9" customHeight="1">
      <c r="A1" s="190" t="s">
        <v>621</v>
      </c>
      <c r="B1" s="190"/>
      <c r="C1" s="190"/>
      <c r="D1" s="190"/>
      <c r="E1" s="190"/>
      <c r="F1" s="190"/>
      <c r="G1" s="190"/>
      <c r="H1" s="190"/>
    </row>
    <row r="2" spans="1:11" ht="12.9"/>
    <row r="3" spans="1:11" ht="27.55" customHeight="1">
      <c r="A3" s="161" t="s">
        <v>25</v>
      </c>
      <c r="G3"/>
    </row>
    <row r="4" spans="1:11" ht="12.9"/>
    <row r="5" spans="1:11" ht="25.75">
      <c r="A5" s="186" t="s">
        <v>544</v>
      </c>
      <c r="B5" s="186" t="s">
        <v>0</v>
      </c>
      <c r="C5" s="186" t="s">
        <v>543</v>
      </c>
      <c r="D5" s="186" t="s">
        <v>76</v>
      </c>
      <c r="E5" s="186" t="s">
        <v>1</v>
      </c>
      <c r="F5" s="186" t="s">
        <v>542</v>
      </c>
      <c r="G5" s="185" t="s">
        <v>30</v>
      </c>
      <c r="H5" s="184" t="s">
        <v>31</v>
      </c>
    </row>
    <row r="6" spans="1:11" ht="12.9">
      <c r="A6" t="s">
        <v>211</v>
      </c>
      <c r="B6" t="s">
        <v>594</v>
      </c>
      <c r="C6" t="s">
        <v>593</v>
      </c>
      <c r="D6" t="s">
        <v>592</v>
      </c>
      <c r="E6">
        <v>66919</v>
      </c>
      <c r="F6" t="s">
        <v>591</v>
      </c>
      <c r="G6" s="166">
        <v>205</v>
      </c>
      <c r="H6" s="178" t="str">
        <f>IF(G6&gt;0,"JA","---")</f>
        <v>JA</v>
      </c>
      <c r="I6" s="177"/>
      <c r="K6" t="b">
        <f ca="1">UPPER(_xlfn.FORMULATEXT(H6))=UPPER(_xlfn.FORMULATEXT(H6))</f>
        <v>1</v>
      </c>
    </row>
    <row r="7" spans="1:11" ht="12.9">
      <c r="A7" t="s">
        <v>211</v>
      </c>
      <c r="B7" t="s">
        <v>37</v>
      </c>
      <c r="C7" t="s">
        <v>590</v>
      </c>
      <c r="D7" t="s">
        <v>589</v>
      </c>
      <c r="E7">
        <v>34225</v>
      </c>
      <c r="F7" t="s">
        <v>588</v>
      </c>
      <c r="G7" s="166">
        <v>115</v>
      </c>
      <c r="H7" s="178" t="str">
        <f>IF(G7&gt;0,"JA","---")</f>
        <v>JA</v>
      </c>
      <c r="I7" s="177"/>
      <c r="K7" t="b">
        <f ca="1">UPPER(_xlfn.FORMULATEXT(H7))=UPPER(_xlfn.FORMULATEXT(H7))</f>
        <v>1</v>
      </c>
    </row>
    <row r="8" spans="1:11" ht="12.9">
      <c r="A8" t="s">
        <v>211</v>
      </c>
      <c r="B8" t="s">
        <v>587</v>
      </c>
      <c r="C8" t="s">
        <v>586</v>
      </c>
      <c r="D8" t="s">
        <v>585</v>
      </c>
      <c r="E8">
        <v>72537</v>
      </c>
      <c r="F8" t="s">
        <v>584</v>
      </c>
      <c r="G8" s="166">
        <v>35</v>
      </c>
      <c r="H8" s="178" t="str">
        <f>IF(G8&gt;0,"JA","---")</f>
        <v>JA</v>
      </c>
      <c r="I8" s="177"/>
      <c r="K8" t="b">
        <f ca="1">UPPER(_xlfn.FORMULATEXT(H8))=UPPER(_xlfn.FORMULATEXT(H8))</f>
        <v>1</v>
      </c>
    </row>
    <row r="9" spans="1:11" ht="12.9">
      <c r="A9" t="s">
        <v>206</v>
      </c>
      <c r="B9" t="s">
        <v>583</v>
      </c>
      <c r="C9" t="s">
        <v>582</v>
      </c>
      <c r="D9" t="s">
        <v>581</v>
      </c>
      <c r="E9">
        <v>55546</v>
      </c>
      <c r="F9" t="s">
        <v>580</v>
      </c>
      <c r="G9" s="166">
        <v>155</v>
      </c>
      <c r="H9" s="178" t="str">
        <f>IF(G9&gt;0,"JA","---")</f>
        <v>JA</v>
      </c>
      <c r="I9" s="177"/>
      <c r="K9" t="b">
        <f ca="1">UPPER(_xlfn.FORMULATEXT(H9))=UPPER(_xlfn.FORMULATEXT(H9))</f>
        <v>1</v>
      </c>
    </row>
    <row r="10" spans="1:11" ht="12.9">
      <c r="A10" t="s">
        <v>211</v>
      </c>
      <c r="B10" t="s">
        <v>579</v>
      </c>
      <c r="C10" t="s">
        <v>578</v>
      </c>
      <c r="D10" t="s">
        <v>577</v>
      </c>
      <c r="E10">
        <v>46509</v>
      </c>
      <c r="F10" t="s">
        <v>576</v>
      </c>
      <c r="G10" s="166">
        <v>135</v>
      </c>
      <c r="H10" s="178" t="str">
        <f>IF(G10&gt;0,"JA","---")</f>
        <v>JA</v>
      </c>
      <c r="I10" s="177"/>
      <c r="K10" t="b">
        <f ca="1">UPPER(_xlfn.FORMULATEXT(H10))=UPPER(_xlfn.FORMULATEXT(H10))</f>
        <v>1</v>
      </c>
    </row>
    <row r="11" spans="1:11" ht="12.9">
      <c r="A11" t="s">
        <v>206</v>
      </c>
      <c r="B11" t="s">
        <v>575</v>
      </c>
      <c r="C11" t="s">
        <v>574</v>
      </c>
      <c r="D11" t="s">
        <v>573</v>
      </c>
      <c r="E11">
        <v>63071</v>
      </c>
      <c r="F11" t="s">
        <v>572</v>
      </c>
      <c r="G11" s="166">
        <v>165</v>
      </c>
      <c r="H11" s="178" t="str">
        <f>IF(G11&gt;0,"JA","---")</f>
        <v>JA</v>
      </c>
      <c r="I11" s="177"/>
      <c r="K11" t="b">
        <f ca="1">UPPER(_xlfn.FORMULATEXT(H11))=UPPER(_xlfn.FORMULATEXT(H11))</f>
        <v>1</v>
      </c>
    </row>
    <row r="12" spans="1:11" ht="12.9">
      <c r="A12" t="s">
        <v>244</v>
      </c>
      <c r="B12" t="s">
        <v>571</v>
      </c>
      <c r="C12" t="s">
        <v>570</v>
      </c>
      <c r="D12" t="s">
        <v>569</v>
      </c>
      <c r="E12">
        <v>54675</v>
      </c>
      <c r="F12" t="s">
        <v>568</v>
      </c>
      <c r="G12" s="166">
        <v>240</v>
      </c>
      <c r="H12" s="178" t="str">
        <f>IF(G12&gt;0,"JA","---")</f>
        <v>JA</v>
      </c>
      <c r="I12" s="177"/>
      <c r="K12" t="b">
        <f ca="1">UPPER(_xlfn.FORMULATEXT(H12))=UPPER(_xlfn.FORMULATEXT(H12))</f>
        <v>1</v>
      </c>
    </row>
    <row r="13" spans="1:11" ht="12.9">
      <c r="A13" t="s">
        <v>211</v>
      </c>
      <c r="B13" t="s">
        <v>567</v>
      </c>
      <c r="C13" t="s">
        <v>566</v>
      </c>
      <c r="D13" t="s">
        <v>565</v>
      </c>
      <c r="E13">
        <v>47249</v>
      </c>
      <c r="F13" t="s">
        <v>564</v>
      </c>
      <c r="G13" s="166">
        <v>195</v>
      </c>
      <c r="H13" s="178" t="str">
        <f>IF(G13&gt;0,"JA","---")</f>
        <v>JA</v>
      </c>
      <c r="I13" s="177"/>
      <c r="K13" t="b">
        <f ca="1">UPPER(_xlfn.FORMULATEXT(H13))=UPPER(_xlfn.FORMULATEXT(H13))</f>
        <v>1</v>
      </c>
    </row>
    <row r="14" spans="1:11" ht="12.9">
      <c r="A14" t="s">
        <v>206</v>
      </c>
      <c r="B14" t="s">
        <v>563</v>
      </c>
      <c r="C14" t="s">
        <v>562</v>
      </c>
      <c r="D14" t="s">
        <v>561</v>
      </c>
      <c r="E14">
        <v>67744</v>
      </c>
      <c r="F14" t="s">
        <v>560</v>
      </c>
      <c r="G14" s="166">
        <v>35</v>
      </c>
      <c r="H14" s="178" t="str">
        <f>IF(G14&gt;0,"JA","---")</f>
        <v>JA</v>
      </c>
      <c r="I14" s="177"/>
      <c r="K14" t="b">
        <f ca="1">UPPER(_xlfn.FORMULATEXT(H14))=UPPER(_xlfn.FORMULATEXT(H14))</f>
        <v>1</v>
      </c>
    </row>
    <row r="15" spans="1:11" ht="12.9">
      <c r="A15" t="s">
        <v>211</v>
      </c>
      <c r="B15" t="s">
        <v>559</v>
      </c>
      <c r="C15" t="s">
        <v>558</v>
      </c>
      <c r="D15" t="s">
        <v>557</v>
      </c>
      <c r="E15">
        <v>29693</v>
      </c>
      <c r="F15" t="s">
        <v>556</v>
      </c>
      <c r="G15" s="166">
        <v>75</v>
      </c>
      <c r="H15" s="178" t="str">
        <f>IF(G15&gt;0,"JA","---")</f>
        <v>JA</v>
      </c>
      <c r="I15" s="177"/>
      <c r="K15" t="b">
        <f ca="1">UPPER(_xlfn.FORMULATEXT(H15))=UPPER(_xlfn.FORMULATEXT(H15))</f>
        <v>1</v>
      </c>
    </row>
    <row r="16" spans="1:11" ht="12.9">
      <c r="A16" t="s">
        <v>211</v>
      </c>
      <c r="B16" t="s">
        <v>443</v>
      </c>
      <c r="C16" t="s">
        <v>555</v>
      </c>
      <c r="D16" t="s">
        <v>554</v>
      </c>
      <c r="E16">
        <v>42477</v>
      </c>
      <c r="F16" t="s">
        <v>553</v>
      </c>
      <c r="G16" s="166">
        <v>135</v>
      </c>
      <c r="H16" s="178" t="str">
        <f>IF(G16&gt;0,"JA","---")</f>
        <v>JA</v>
      </c>
      <c r="I16" s="177"/>
      <c r="K16" t="b">
        <f ca="1">UPPER(_xlfn.FORMULATEXT(H16))=UPPER(_xlfn.FORMULATEXT(H16))</f>
        <v>1</v>
      </c>
    </row>
    <row r="17" spans="1:11" ht="12.9">
      <c r="A17" t="s">
        <v>244</v>
      </c>
      <c r="B17" t="s">
        <v>479</v>
      </c>
      <c r="C17" t="s">
        <v>552</v>
      </c>
      <c r="D17" t="s">
        <v>551</v>
      </c>
      <c r="E17">
        <v>87787</v>
      </c>
      <c r="F17" t="s">
        <v>550</v>
      </c>
      <c r="G17" s="166">
        <v>70</v>
      </c>
      <c r="H17" s="178" t="str">
        <f>IF(G17&gt;0,"JA","---")</f>
        <v>JA</v>
      </c>
      <c r="I17" s="177"/>
      <c r="K17" t="b">
        <f ca="1">UPPER(_xlfn.FORMULATEXT(H17))=UPPER(_xlfn.FORMULATEXT(H17))</f>
        <v>1</v>
      </c>
    </row>
    <row r="18" spans="1:11" ht="12.9">
      <c r="A18" t="s">
        <v>206</v>
      </c>
      <c r="B18" t="s">
        <v>549</v>
      </c>
      <c r="C18" t="s">
        <v>548</v>
      </c>
      <c r="D18" t="s">
        <v>547</v>
      </c>
      <c r="E18">
        <v>71336</v>
      </c>
      <c r="F18" t="s">
        <v>546</v>
      </c>
      <c r="G18" s="166">
        <v>65</v>
      </c>
      <c r="H18" s="178" t="str">
        <f>IF(G18&gt;0,"JA","---")</f>
        <v>JA</v>
      </c>
      <c r="I18" s="177"/>
      <c r="K18" t="b">
        <f ca="1">UPPER(_xlfn.FORMULATEXT(H18))=UPPER(_xlfn.FORMULATEXT(H18))</f>
        <v>1</v>
      </c>
    </row>
    <row r="19" spans="1:11" ht="12.9">
      <c r="A19" t="s">
        <v>211</v>
      </c>
      <c r="B19" t="s">
        <v>541</v>
      </c>
      <c r="C19" t="s">
        <v>540</v>
      </c>
      <c r="D19" t="s">
        <v>539</v>
      </c>
      <c r="E19">
        <v>74385</v>
      </c>
      <c r="F19" t="s">
        <v>538</v>
      </c>
      <c r="G19" s="166">
        <v>135</v>
      </c>
      <c r="H19" s="178" t="str">
        <f>IF(G19&gt;0,"JA","---")</f>
        <v>JA</v>
      </c>
      <c r="I19" s="177"/>
      <c r="K19" t="b">
        <f ca="1">UPPER(_xlfn.FORMULATEXT(H19))=UPPER(_xlfn.FORMULATEXT(H19))</f>
        <v>1</v>
      </c>
    </row>
    <row r="20" spans="1:11" ht="12.9">
      <c r="A20" t="s">
        <v>211</v>
      </c>
      <c r="B20" t="s">
        <v>537</v>
      </c>
      <c r="C20" t="s">
        <v>536</v>
      </c>
      <c r="D20" t="s">
        <v>535</v>
      </c>
      <c r="E20">
        <v>86519</v>
      </c>
      <c r="F20" t="s">
        <v>534</v>
      </c>
      <c r="G20" s="166">
        <v>100</v>
      </c>
      <c r="H20" s="178" t="str">
        <f>IF(G20&gt;0,"JA","---")</f>
        <v>JA</v>
      </c>
      <c r="I20" s="177"/>
      <c r="K20" t="b">
        <f ca="1">UPPER(_xlfn.FORMULATEXT(H20))=UPPER(_xlfn.FORMULATEXT(H20))</f>
        <v>1</v>
      </c>
    </row>
    <row r="21" spans="1:11" ht="12.9">
      <c r="A21" t="s">
        <v>206</v>
      </c>
      <c r="B21" t="s">
        <v>533</v>
      </c>
      <c r="C21" t="s">
        <v>532</v>
      </c>
      <c r="D21" t="s">
        <v>531</v>
      </c>
      <c r="E21">
        <v>56291</v>
      </c>
      <c r="F21" t="s">
        <v>530</v>
      </c>
      <c r="H21" s="178" t="str">
        <f>IF(G21&gt;0,"JA","---")</f>
        <v>---</v>
      </c>
      <c r="I21" s="177"/>
      <c r="K21" t="b">
        <f ca="1">UPPER(_xlfn.FORMULATEXT(H21))=UPPER(_xlfn.FORMULATEXT(H21))</f>
        <v>1</v>
      </c>
    </row>
    <row r="22" spans="1:11" ht="12.9">
      <c r="A22" t="s">
        <v>244</v>
      </c>
      <c r="B22" t="s">
        <v>529</v>
      </c>
      <c r="C22" t="s">
        <v>528</v>
      </c>
      <c r="D22" t="s">
        <v>527</v>
      </c>
      <c r="E22">
        <v>66996</v>
      </c>
      <c r="F22" t="s">
        <v>526</v>
      </c>
      <c r="G22" s="166">
        <v>50</v>
      </c>
      <c r="H22" s="178" t="str">
        <f>IF(G22&gt;0,"JA","---")</f>
        <v>JA</v>
      </c>
      <c r="I22" s="177"/>
      <c r="K22" t="b">
        <f ca="1">UPPER(_xlfn.FORMULATEXT(H22))=UPPER(_xlfn.FORMULATEXT(H22))</f>
        <v>1</v>
      </c>
    </row>
    <row r="23" spans="1:11" ht="12.9">
      <c r="A23" t="s">
        <v>244</v>
      </c>
      <c r="B23" t="s">
        <v>525</v>
      </c>
      <c r="C23" t="s">
        <v>524</v>
      </c>
      <c r="D23" t="s">
        <v>523</v>
      </c>
      <c r="E23">
        <v>1920</v>
      </c>
      <c r="F23" t="s">
        <v>522</v>
      </c>
      <c r="G23" s="166">
        <v>75</v>
      </c>
      <c r="H23" s="178" t="str">
        <f>IF(G23&gt;0,"JA","---")</f>
        <v>JA</v>
      </c>
      <c r="I23" s="177"/>
      <c r="K23" t="b">
        <f ca="1">UPPER(_xlfn.FORMULATEXT(H23))=UPPER(_xlfn.FORMULATEXT(H23))</f>
        <v>1</v>
      </c>
    </row>
    <row r="24" spans="1:11" ht="12.9">
      <c r="A24" t="s">
        <v>206</v>
      </c>
      <c r="B24" t="s">
        <v>521</v>
      </c>
      <c r="C24" t="s">
        <v>520</v>
      </c>
      <c r="D24" t="s">
        <v>519</v>
      </c>
      <c r="E24">
        <v>16348</v>
      </c>
      <c r="F24" t="s">
        <v>518</v>
      </c>
      <c r="G24" s="166">
        <v>195</v>
      </c>
      <c r="H24" s="178" t="str">
        <f>IF(G24&gt;0,"JA","---")</f>
        <v>JA</v>
      </c>
      <c r="I24" s="177"/>
      <c r="K24" t="b">
        <f ca="1">UPPER(_xlfn.FORMULATEXT(H24))=UPPER(_xlfn.FORMULATEXT(H24))</f>
        <v>1</v>
      </c>
    </row>
    <row r="25" spans="1:11" ht="12.9">
      <c r="A25" t="s">
        <v>211</v>
      </c>
      <c r="B25" t="s">
        <v>517</v>
      </c>
      <c r="C25" t="s">
        <v>516</v>
      </c>
      <c r="D25" t="s">
        <v>515</v>
      </c>
      <c r="E25">
        <v>37181</v>
      </c>
      <c r="F25" t="s">
        <v>514</v>
      </c>
      <c r="G25" s="166">
        <v>100</v>
      </c>
      <c r="H25" s="178" t="str">
        <f>IF(G25&gt;0,"JA","---")</f>
        <v>JA</v>
      </c>
      <c r="I25" s="177"/>
      <c r="K25" t="b">
        <f ca="1">UPPER(_xlfn.FORMULATEXT(H25))=UPPER(_xlfn.FORMULATEXT(H25))</f>
        <v>1</v>
      </c>
    </row>
    <row r="26" spans="1:11" ht="12.9">
      <c r="A26" t="s">
        <v>211</v>
      </c>
      <c r="B26" t="s">
        <v>513</v>
      </c>
      <c r="C26" t="s">
        <v>512</v>
      </c>
      <c r="D26" t="s">
        <v>511</v>
      </c>
      <c r="E26">
        <v>56769</v>
      </c>
      <c r="F26" t="s">
        <v>510</v>
      </c>
      <c r="H26" s="178" t="str">
        <f>IF(G26&gt;0,"JA","---")</f>
        <v>---</v>
      </c>
      <c r="I26" s="177"/>
      <c r="K26" t="b">
        <f ca="1">UPPER(_xlfn.FORMULATEXT(H26))=UPPER(_xlfn.FORMULATEXT(H26))</f>
        <v>1</v>
      </c>
    </row>
    <row r="27" spans="1:11" ht="12.9">
      <c r="A27" t="s">
        <v>206</v>
      </c>
      <c r="B27" t="s">
        <v>509</v>
      </c>
      <c r="C27" t="s">
        <v>508</v>
      </c>
      <c r="D27" t="s">
        <v>507</v>
      </c>
      <c r="E27">
        <v>31185</v>
      </c>
      <c r="F27" t="s">
        <v>506</v>
      </c>
      <c r="G27" s="166">
        <v>160</v>
      </c>
      <c r="H27" s="178" t="str">
        <f>IF(G27&gt;0,"JA","---")</f>
        <v>JA</v>
      </c>
      <c r="I27" s="177"/>
      <c r="K27" t="b">
        <f ca="1">UPPER(_xlfn.FORMULATEXT(H27))=UPPER(_xlfn.FORMULATEXT(H27))</f>
        <v>1</v>
      </c>
    </row>
    <row r="28" spans="1:11" ht="12.9">
      <c r="A28" t="s">
        <v>206</v>
      </c>
      <c r="B28" t="s">
        <v>505</v>
      </c>
      <c r="C28" t="s">
        <v>504</v>
      </c>
      <c r="D28" t="s">
        <v>503</v>
      </c>
      <c r="E28">
        <v>56377</v>
      </c>
      <c r="F28" t="s">
        <v>502</v>
      </c>
      <c r="G28" s="166">
        <v>190</v>
      </c>
      <c r="H28" s="178" t="str">
        <f>IF(G28&gt;0,"JA","---")</f>
        <v>JA</v>
      </c>
      <c r="I28" s="177"/>
      <c r="K28" t="b">
        <f ca="1">UPPER(_xlfn.FORMULATEXT(H28))=UPPER(_xlfn.FORMULATEXT(H28))</f>
        <v>1</v>
      </c>
    </row>
    <row r="29" spans="1:11" ht="12.9">
      <c r="A29" t="s">
        <v>206</v>
      </c>
      <c r="B29" t="s">
        <v>501</v>
      </c>
      <c r="C29" t="s">
        <v>500</v>
      </c>
      <c r="D29" t="s">
        <v>499</v>
      </c>
      <c r="E29">
        <v>54668</v>
      </c>
      <c r="F29" t="s">
        <v>498</v>
      </c>
      <c r="G29" s="166">
        <v>30</v>
      </c>
      <c r="H29" s="178" t="str">
        <f>IF(G29&gt;0,"JA","---")</f>
        <v>JA</v>
      </c>
      <c r="I29" s="177"/>
      <c r="K29" t="b">
        <f ca="1">UPPER(_xlfn.FORMULATEXT(H29))=UPPER(_xlfn.FORMULATEXT(H29))</f>
        <v>1</v>
      </c>
    </row>
    <row r="30" spans="1:11" ht="12.9">
      <c r="A30" t="s">
        <v>206</v>
      </c>
      <c r="B30" t="s">
        <v>29</v>
      </c>
      <c r="C30" t="s">
        <v>497</v>
      </c>
      <c r="D30" t="s">
        <v>496</v>
      </c>
      <c r="E30">
        <v>27308</v>
      </c>
      <c r="F30" t="s">
        <v>495</v>
      </c>
      <c r="G30" s="166">
        <v>55</v>
      </c>
      <c r="H30" s="178" t="str">
        <f>IF(G30&gt;0,"JA","---")</f>
        <v>JA</v>
      </c>
      <c r="I30" s="177"/>
      <c r="K30" t="b">
        <f ca="1">UPPER(_xlfn.FORMULATEXT(H30))=UPPER(_xlfn.FORMULATEXT(H30))</f>
        <v>1</v>
      </c>
    </row>
    <row r="31" spans="1:11" ht="12.9">
      <c r="A31" t="s">
        <v>206</v>
      </c>
      <c r="B31" t="s">
        <v>494</v>
      </c>
      <c r="C31" t="s">
        <v>493</v>
      </c>
      <c r="D31" t="s">
        <v>492</v>
      </c>
      <c r="E31">
        <v>27412</v>
      </c>
      <c r="F31" t="s">
        <v>491</v>
      </c>
      <c r="G31" s="166">
        <v>20</v>
      </c>
      <c r="H31" s="178" t="str">
        <f>IF(G31&gt;0,"JA","---")</f>
        <v>JA</v>
      </c>
      <c r="I31" s="177"/>
      <c r="K31" t="b">
        <f ca="1">UPPER(_xlfn.FORMULATEXT(H31))=UPPER(_xlfn.FORMULATEXT(H31))</f>
        <v>1</v>
      </c>
    </row>
    <row r="32" spans="1:11" ht="12.9">
      <c r="A32" t="s">
        <v>206</v>
      </c>
      <c r="B32" t="s">
        <v>81</v>
      </c>
      <c r="C32" t="s">
        <v>490</v>
      </c>
      <c r="D32" t="s">
        <v>489</v>
      </c>
      <c r="E32">
        <v>24888</v>
      </c>
      <c r="F32" t="s">
        <v>488</v>
      </c>
      <c r="G32" s="166">
        <v>90</v>
      </c>
      <c r="H32" s="178" t="str">
        <f>IF(G32&gt;0,"JA","---")</f>
        <v>JA</v>
      </c>
      <c r="I32" s="177"/>
      <c r="K32" t="b">
        <f ca="1">UPPER(_xlfn.FORMULATEXT(H32))=UPPER(_xlfn.FORMULATEXT(H32))</f>
        <v>1</v>
      </c>
    </row>
    <row r="33" spans="1:11" ht="12.9">
      <c r="A33" t="s">
        <v>211</v>
      </c>
      <c r="B33" t="s">
        <v>487</v>
      </c>
      <c r="C33" t="s">
        <v>486</v>
      </c>
      <c r="D33" t="s">
        <v>485</v>
      </c>
      <c r="E33">
        <v>54518</v>
      </c>
      <c r="F33" t="s">
        <v>484</v>
      </c>
      <c r="G33" s="166">
        <v>120</v>
      </c>
      <c r="H33" s="178" t="str">
        <f>IF(G33&gt;0,"JA","---")</f>
        <v>JA</v>
      </c>
      <c r="I33" s="177"/>
      <c r="K33" t="b">
        <f ca="1">UPPER(_xlfn.FORMULATEXT(H33))=UPPER(_xlfn.FORMULATEXT(H33))</f>
        <v>1</v>
      </c>
    </row>
    <row r="34" spans="1:11" ht="12.9">
      <c r="A34" t="s">
        <v>211</v>
      </c>
      <c r="B34" t="s">
        <v>483</v>
      </c>
      <c r="C34" t="s">
        <v>482</v>
      </c>
      <c r="D34" t="s">
        <v>481</v>
      </c>
      <c r="E34">
        <v>7924</v>
      </c>
      <c r="F34" t="s">
        <v>480</v>
      </c>
      <c r="G34" s="166">
        <v>70</v>
      </c>
      <c r="H34" s="178" t="str">
        <f>IF(G34&gt;0,"JA","---")</f>
        <v>JA</v>
      </c>
      <c r="I34" s="177"/>
      <c r="K34" t="b">
        <f ca="1">UPPER(_xlfn.FORMULATEXT(H34))=UPPER(_xlfn.FORMULATEXT(H34))</f>
        <v>1</v>
      </c>
    </row>
    <row r="35" spans="1:11" ht="12.9">
      <c r="A35" t="s">
        <v>211</v>
      </c>
      <c r="B35" t="s">
        <v>479</v>
      </c>
      <c r="C35" t="s">
        <v>478</v>
      </c>
      <c r="D35" t="s">
        <v>477</v>
      </c>
      <c r="E35">
        <v>25451</v>
      </c>
      <c r="F35" t="s">
        <v>476</v>
      </c>
      <c r="G35" s="166">
        <v>240</v>
      </c>
      <c r="H35" s="178" t="str">
        <f>IF(G35&gt;0,"JA","---")</f>
        <v>JA</v>
      </c>
      <c r="I35" s="177"/>
      <c r="K35" t="b">
        <f ca="1">UPPER(_xlfn.FORMULATEXT(H35))=UPPER(_xlfn.FORMULATEXT(H35))</f>
        <v>1</v>
      </c>
    </row>
    <row r="36" spans="1:11" ht="12.9">
      <c r="A36" t="s">
        <v>206</v>
      </c>
      <c r="B36" t="s">
        <v>475</v>
      </c>
      <c r="C36" t="s">
        <v>474</v>
      </c>
      <c r="D36" t="s">
        <v>473</v>
      </c>
      <c r="E36">
        <v>67591</v>
      </c>
      <c r="F36" t="s">
        <v>472</v>
      </c>
      <c r="G36" s="166">
        <v>90</v>
      </c>
      <c r="H36" s="178" t="str">
        <f>IF(G36&gt;0,"JA","---")</f>
        <v>JA</v>
      </c>
      <c r="I36" s="177"/>
      <c r="K36" t="b">
        <f ca="1">UPPER(_xlfn.FORMULATEXT(H36))=UPPER(_xlfn.FORMULATEXT(H36))</f>
        <v>1</v>
      </c>
    </row>
    <row r="37" spans="1:11" ht="12.9">
      <c r="A37" t="s">
        <v>206</v>
      </c>
      <c r="B37" t="s">
        <v>471</v>
      </c>
      <c r="C37" t="s">
        <v>470</v>
      </c>
      <c r="D37" t="s">
        <v>469</v>
      </c>
      <c r="E37">
        <v>24805</v>
      </c>
      <c r="F37" t="s">
        <v>468</v>
      </c>
      <c r="G37" s="166">
        <v>245</v>
      </c>
      <c r="H37" s="178" t="str">
        <f>IF(G37&gt;0,"JA","---")</f>
        <v>JA</v>
      </c>
      <c r="I37" s="177"/>
      <c r="K37" t="b">
        <f ca="1">UPPER(_xlfn.FORMULATEXT(H37))=UPPER(_xlfn.FORMULATEXT(H37))</f>
        <v>1</v>
      </c>
    </row>
    <row r="38" spans="1:11" ht="12.9">
      <c r="A38" t="s">
        <v>211</v>
      </c>
      <c r="B38" t="s">
        <v>467</v>
      </c>
      <c r="C38" t="s">
        <v>466</v>
      </c>
      <c r="D38" t="s">
        <v>465</v>
      </c>
      <c r="E38">
        <v>57635</v>
      </c>
      <c r="F38" t="s">
        <v>464</v>
      </c>
      <c r="G38" s="166">
        <v>30</v>
      </c>
      <c r="H38" s="178" t="str">
        <f>IF(G38&gt;0,"JA","---")</f>
        <v>JA</v>
      </c>
      <c r="I38" s="177"/>
      <c r="K38" t="b">
        <f ca="1">UPPER(_xlfn.FORMULATEXT(H38))=UPPER(_xlfn.FORMULATEXT(H38))</f>
        <v>1</v>
      </c>
    </row>
    <row r="39" spans="1:11" ht="12.9">
      <c r="A39" t="s">
        <v>211</v>
      </c>
      <c r="B39" t="s">
        <v>463</v>
      </c>
      <c r="C39" t="s">
        <v>462</v>
      </c>
      <c r="D39" t="s">
        <v>461</v>
      </c>
      <c r="E39">
        <v>35581</v>
      </c>
      <c r="F39" t="s">
        <v>460</v>
      </c>
      <c r="G39" s="166">
        <v>170</v>
      </c>
      <c r="H39" s="178" t="str">
        <f>IF(G39&gt;0,"JA","---")</f>
        <v>JA</v>
      </c>
      <c r="I39" s="177"/>
      <c r="K39" t="b">
        <f ca="1">UPPER(_xlfn.FORMULATEXT(H39))=UPPER(_xlfn.FORMULATEXT(H39))</f>
        <v>1</v>
      </c>
    </row>
    <row r="40" spans="1:11" ht="12.9">
      <c r="A40" t="s">
        <v>211</v>
      </c>
      <c r="B40" t="s">
        <v>459</v>
      </c>
      <c r="C40" t="s">
        <v>458</v>
      </c>
      <c r="D40" t="s">
        <v>457</v>
      </c>
      <c r="E40">
        <v>38312</v>
      </c>
      <c r="F40" t="s">
        <v>456</v>
      </c>
      <c r="G40" s="166">
        <v>20</v>
      </c>
      <c r="H40" s="178" t="str">
        <f>IF(G40&gt;0,"JA","---")</f>
        <v>JA</v>
      </c>
      <c r="I40" s="177"/>
      <c r="K40" t="b">
        <f ca="1">UPPER(_xlfn.FORMULATEXT(H40))=UPPER(_xlfn.FORMULATEXT(H40))</f>
        <v>1</v>
      </c>
    </row>
    <row r="41" spans="1:11" ht="12.9">
      <c r="A41" t="s">
        <v>211</v>
      </c>
      <c r="B41" t="s">
        <v>455</v>
      </c>
      <c r="C41" t="s">
        <v>454</v>
      </c>
      <c r="D41" t="s">
        <v>453</v>
      </c>
      <c r="E41">
        <v>27321</v>
      </c>
      <c r="F41" t="s">
        <v>452</v>
      </c>
      <c r="G41" s="166">
        <v>140</v>
      </c>
      <c r="H41" s="178" t="str">
        <f>IF(G41&gt;0,"JA","---")</f>
        <v>JA</v>
      </c>
      <c r="I41" s="177"/>
      <c r="K41" t="b">
        <f ca="1">UPPER(_xlfn.FORMULATEXT(H41))=UPPER(_xlfn.FORMULATEXT(H41))</f>
        <v>1</v>
      </c>
    </row>
    <row r="42" spans="1:11" ht="12.9">
      <c r="A42" t="s">
        <v>206</v>
      </c>
      <c r="B42" t="s">
        <v>451</v>
      </c>
      <c r="C42" t="s">
        <v>450</v>
      </c>
      <c r="D42" t="s">
        <v>449</v>
      </c>
      <c r="E42">
        <v>76835</v>
      </c>
      <c r="F42" t="s">
        <v>448</v>
      </c>
      <c r="G42" s="166">
        <v>25</v>
      </c>
      <c r="H42" s="178" t="str">
        <f>IF(G42&gt;0,"JA","---")</f>
        <v>JA</v>
      </c>
      <c r="I42" s="177"/>
      <c r="K42" t="b">
        <f ca="1">UPPER(_xlfn.FORMULATEXT(H42))=UPPER(_xlfn.FORMULATEXT(H42))</f>
        <v>1</v>
      </c>
    </row>
    <row r="43" spans="1:11" ht="12.9">
      <c r="A43" t="s">
        <v>211</v>
      </c>
      <c r="B43" t="s">
        <v>447</v>
      </c>
      <c r="C43" t="s">
        <v>446</v>
      </c>
      <c r="D43" t="s">
        <v>445</v>
      </c>
      <c r="E43">
        <v>54340</v>
      </c>
      <c r="F43" t="s">
        <v>444</v>
      </c>
      <c r="G43" s="166">
        <v>140</v>
      </c>
      <c r="H43" s="178" t="str">
        <f>IF(G43&gt;0,"JA","---")</f>
        <v>JA</v>
      </c>
      <c r="I43" s="177"/>
      <c r="K43" t="b">
        <f ca="1">UPPER(_xlfn.FORMULATEXT(H43))=UPPER(_xlfn.FORMULATEXT(H43))</f>
        <v>1</v>
      </c>
    </row>
    <row r="44" spans="1:11" ht="12.9">
      <c r="A44" t="s">
        <v>211</v>
      </c>
      <c r="B44" t="s">
        <v>443</v>
      </c>
      <c r="C44" t="s">
        <v>442</v>
      </c>
      <c r="D44" t="s">
        <v>441</v>
      </c>
      <c r="E44">
        <v>76848</v>
      </c>
      <c r="F44" t="s">
        <v>440</v>
      </c>
      <c r="G44" s="166">
        <v>180</v>
      </c>
      <c r="H44" s="178" t="str">
        <f>IF(G44&gt;0,"JA","---")</f>
        <v>JA</v>
      </c>
      <c r="I44" s="177"/>
      <c r="K44" t="b">
        <f ca="1">UPPER(_xlfn.FORMULATEXT(H44))=UPPER(_xlfn.FORMULATEXT(H44))</f>
        <v>1</v>
      </c>
    </row>
    <row r="45" spans="1:11" ht="12.9">
      <c r="A45" t="s">
        <v>211</v>
      </c>
      <c r="B45" t="s">
        <v>439</v>
      </c>
      <c r="C45" t="s">
        <v>438</v>
      </c>
      <c r="D45" t="s">
        <v>437</v>
      </c>
      <c r="E45">
        <v>93080</v>
      </c>
      <c r="F45" t="s">
        <v>436</v>
      </c>
      <c r="G45" s="166">
        <v>105</v>
      </c>
      <c r="H45" s="178" t="str">
        <f>IF(G45&gt;0,"JA","---")</f>
        <v>JA</v>
      </c>
      <c r="I45" s="177"/>
      <c r="K45" t="b">
        <f ca="1">UPPER(_xlfn.FORMULATEXT(H45))=UPPER(_xlfn.FORMULATEXT(H45))</f>
        <v>1</v>
      </c>
    </row>
    <row r="46" spans="1:11" ht="12.9">
      <c r="A46" t="s">
        <v>206</v>
      </c>
      <c r="B46" t="s">
        <v>435</v>
      </c>
      <c r="C46" t="s">
        <v>434</v>
      </c>
      <c r="D46" t="s">
        <v>433</v>
      </c>
      <c r="E46">
        <v>23909</v>
      </c>
      <c r="F46" t="s">
        <v>432</v>
      </c>
      <c r="G46" s="166">
        <v>170</v>
      </c>
      <c r="H46" s="178" t="str">
        <f>IF(G46&gt;0,"JA","---")</f>
        <v>JA</v>
      </c>
      <c r="I46" s="177"/>
      <c r="K46" t="b">
        <f ca="1">UPPER(_xlfn.FORMULATEXT(H46))=UPPER(_xlfn.FORMULATEXT(H46))</f>
        <v>1</v>
      </c>
    </row>
    <row r="47" spans="1:11" ht="12.9">
      <c r="A47" t="s">
        <v>206</v>
      </c>
      <c r="B47" t="s">
        <v>431</v>
      </c>
      <c r="C47" t="s">
        <v>430</v>
      </c>
      <c r="D47" t="s">
        <v>429</v>
      </c>
      <c r="E47">
        <v>37296</v>
      </c>
      <c r="F47" t="s">
        <v>428</v>
      </c>
      <c r="G47" s="166">
        <v>35</v>
      </c>
      <c r="H47" s="178" t="str">
        <f>IF(G47&gt;0,"JA","---")</f>
        <v>JA</v>
      </c>
      <c r="I47" s="177"/>
      <c r="K47" t="b">
        <f ca="1">UPPER(_xlfn.FORMULATEXT(H47))=UPPER(_xlfn.FORMULATEXT(H47))</f>
        <v>1</v>
      </c>
    </row>
    <row r="48" spans="1:11" ht="12.9">
      <c r="A48" t="s">
        <v>206</v>
      </c>
      <c r="B48" t="s">
        <v>427</v>
      </c>
      <c r="C48" t="s">
        <v>426</v>
      </c>
      <c r="D48" t="s">
        <v>425</v>
      </c>
      <c r="E48">
        <v>27412</v>
      </c>
      <c r="F48" t="s">
        <v>424</v>
      </c>
      <c r="G48" s="166">
        <v>150</v>
      </c>
      <c r="H48" s="178" t="str">
        <f>IF(G48&gt;0,"JA","---")</f>
        <v>JA</v>
      </c>
      <c r="I48" s="177"/>
      <c r="K48" t="b">
        <f ca="1">UPPER(_xlfn.FORMULATEXT(H48))=UPPER(_xlfn.FORMULATEXT(H48))</f>
        <v>1</v>
      </c>
    </row>
    <row r="49" spans="1:11" ht="12.9">
      <c r="A49" t="s">
        <v>206</v>
      </c>
      <c r="B49" t="s">
        <v>423</v>
      </c>
      <c r="C49" t="s">
        <v>23</v>
      </c>
      <c r="D49" t="s">
        <v>351</v>
      </c>
      <c r="E49">
        <v>86911</v>
      </c>
      <c r="F49" t="s">
        <v>350</v>
      </c>
      <c r="H49" s="178" t="str">
        <f>IF(G49&gt;0,"JA","---")</f>
        <v>---</v>
      </c>
      <c r="I49" s="177"/>
      <c r="K49" t="b">
        <f ca="1">UPPER(_xlfn.FORMULATEXT(H49))=UPPER(_xlfn.FORMULATEXT(H49))</f>
        <v>1</v>
      </c>
    </row>
    <row r="50" spans="1:11" ht="12.9">
      <c r="A50" t="s">
        <v>206</v>
      </c>
      <c r="B50" t="s">
        <v>422</v>
      </c>
      <c r="C50" t="s">
        <v>421</v>
      </c>
      <c r="D50" t="s">
        <v>420</v>
      </c>
      <c r="E50">
        <v>90518</v>
      </c>
      <c r="F50" t="s">
        <v>419</v>
      </c>
      <c r="G50" s="166">
        <v>15</v>
      </c>
      <c r="H50" s="178" t="str">
        <f>IF(G50&gt;0,"JA","---")</f>
        <v>JA</v>
      </c>
      <c r="I50" s="177"/>
      <c r="K50" t="b">
        <f ca="1">UPPER(_xlfn.FORMULATEXT(H50))=UPPER(_xlfn.FORMULATEXT(H50))</f>
        <v>1</v>
      </c>
    </row>
    <row r="51" spans="1:11" ht="12.9">
      <c r="A51" t="s">
        <v>206</v>
      </c>
      <c r="B51" t="s">
        <v>418</v>
      </c>
      <c r="C51" t="s">
        <v>417</v>
      </c>
      <c r="D51" t="s">
        <v>416</v>
      </c>
      <c r="E51">
        <v>38102</v>
      </c>
      <c r="F51" t="s">
        <v>415</v>
      </c>
      <c r="G51" s="166">
        <v>160</v>
      </c>
      <c r="H51" s="178" t="str">
        <f>IF(G51&gt;0,"JA","---")</f>
        <v>JA</v>
      </c>
      <c r="I51" s="177"/>
      <c r="K51" t="b">
        <f ca="1">UPPER(_xlfn.FORMULATEXT(H51))=UPPER(_xlfn.FORMULATEXT(H51))</f>
        <v>1</v>
      </c>
    </row>
    <row r="52" spans="1:11" ht="12.9">
      <c r="A52" t="s">
        <v>206</v>
      </c>
      <c r="B52" t="s">
        <v>414</v>
      </c>
      <c r="C52" t="s">
        <v>7</v>
      </c>
      <c r="D52" t="s">
        <v>413</v>
      </c>
      <c r="E52">
        <v>56428</v>
      </c>
      <c r="F52" t="s">
        <v>412</v>
      </c>
      <c r="G52" s="166">
        <v>235</v>
      </c>
      <c r="H52" s="178" t="str">
        <f>IF(G52&gt;0,"JA","---")</f>
        <v>JA</v>
      </c>
      <c r="I52" s="177"/>
      <c r="K52" t="b">
        <f ca="1">UPPER(_xlfn.FORMULATEXT(H52))=UPPER(_xlfn.FORMULATEXT(H52))</f>
        <v>1</v>
      </c>
    </row>
    <row r="53" spans="1:11" ht="12.9">
      <c r="A53" t="s">
        <v>206</v>
      </c>
      <c r="B53" t="s">
        <v>411</v>
      </c>
      <c r="C53" t="s">
        <v>410</v>
      </c>
      <c r="D53" t="s">
        <v>409</v>
      </c>
      <c r="E53">
        <v>76530</v>
      </c>
      <c r="F53" t="s">
        <v>408</v>
      </c>
      <c r="G53" s="166">
        <v>115</v>
      </c>
      <c r="H53" s="178" t="str">
        <f>IF(G53&gt;0,"JA","---")</f>
        <v>JA</v>
      </c>
      <c r="I53" s="177"/>
      <c r="K53" t="b">
        <f ca="1">UPPER(_xlfn.FORMULATEXT(H53))=UPPER(_xlfn.FORMULATEXT(H53))</f>
        <v>1</v>
      </c>
    </row>
    <row r="54" spans="1:11" ht="12.9">
      <c r="A54" t="s">
        <v>211</v>
      </c>
      <c r="B54" t="s">
        <v>407</v>
      </c>
      <c r="C54" t="s">
        <v>406</v>
      </c>
      <c r="D54" t="s">
        <v>405</v>
      </c>
      <c r="E54">
        <v>91734</v>
      </c>
      <c r="F54" t="s">
        <v>404</v>
      </c>
      <c r="G54" s="166">
        <v>60</v>
      </c>
      <c r="H54" s="178" t="str">
        <f>IF(G54&gt;0,"JA","---")</f>
        <v>JA</v>
      </c>
      <c r="I54" s="177"/>
      <c r="K54" t="b">
        <f ca="1">UPPER(_xlfn.FORMULATEXT(H54))=UPPER(_xlfn.FORMULATEXT(H54))</f>
        <v>1</v>
      </c>
    </row>
    <row r="55" spans="1:11" ht="12.9">
      <c r="A55" t="s">
        <v>244</v>
      </c>
      <c r="B55" t="s">
        <v>403</v>
      </c>
      <c r="C55" t="s">
        <v>402</v>
      </c>
      <c r="D55" t="s">
        <v>401</v>
      </c>
      <c r="E55">
        <v>25572</v>
      </c>
      <c r="F55" t="s">
        <v>400</v>
      </c>
      <c r="G55" s="166">
        <v>240</v>
      </c>
      <c r="H55" s="178" t="str">
        <f>IF(G55&gt;0,"JA","---")</f>
        <v>JA</v>
      </c>
      <c r="I55" s="177"/>
      <c r="K55" t="b">
        <f ca="1">UPPER(_xlfn.FORMULATEXT(H55))=UPPER(_xlfn.FORMULATEXT(H55))</f>
        <v>1</v>
      </c>
    </row>
    <row r="56" spans="1:11" ht="12.9">
      <c r="A56" t="s">
        <v>211</v>
      </c>
      <c r="B56" t="s">
        <v>399</v>
      </c>
      <c r="C56" t="s">
        <v>398</v>
      </c>
      <c r="D56" t="s">
        <v>397</v>
      </c>
      <c r="E56">
        <v>66399</v>
      </c>
      <c r="F56" t="s">
        <v>396</v>
      </c>
      <c r="G56" s="166">
        <v>100</v>
      </c>
      <c r="H56" s="178" t="str">
        <f>IF(G56&gt;0,"JA","---")</f>
        <v>JA</v>
      </c>
      <c r="I56" s="177"/>
      <c r="K56" t="b">
        <f ca="1">UPPER(_xlfn.FORMULATEXT(H56))=UPPER(_xlfn.FORMULATEXT(H56))</f>
        <v>1</v>
      </c>
    </row>
    <row r="57" spans="1:11" ht="12.9">
      <c r="A57" t="s">
        <v>206</v>
      </c>
      <c r="B57" t="s">
        <v>395</v>
      </c>
      <c r="C57" t="s">
        <v>394</v>
      </c>
      <c r="D57" t="s">
        <v>393</v>
      </c>
      <c r="E57">
        <v>64390</v>
      </c>
      <c r="F57" t="s">
        <v>392</v>
      </c>
      <c r="G57" s="166">
        <v>80</v>
      </c>
      <c r="H57" s="178" t="str">
        <f>IF(G57&gt;0,"JA","---")</f>
        <v>JA</v>
      </c>
      <c r="I57" s="177"/>
      <c r="K57" t="b">
        <f ca="1">UPPER(_xlfn.FORMULATEXT(H57))=UPPER(_xlfn.FORMULATEXT(H57))</f>
        <v>1</v>
      </c>
    </row>
    <row r="58" spans="1:11" ht="12.9">
      <c r="A58" t="s">
        <v>206</v>
      </c>
      <c r="B58" t="s">
        <v>391</v>
      </c>
      <c r="C58" t="s">
        <v>390</v>
      </c>
      <c r="D58" t="s">
        <v>389</v>
      </c>
      <c r="E58">
        <v>67680</v>
      </c>
      <c r="F58" t="s">
        <v>388</v>
      </c>
      <c r="G58" s="166">
        <v>180</v>
      </c>
      <c r="H58" s="178" t="str">
        <f>IF(G58&gt;0,"JA","---")</f>
        <v>JA</v>
      </c>
      <c r="I58" s="177"/>
      <c r="K58" t="b">
        <f ca="1">UPPER(_xlfn.FORMULATEXT(H58))=UPPER(_xlfn.FORMULATEXT(H58))</f>
        <v>1</v>
      </c>
    </row>
    <row r="59" spans="1:11" ht="12.9">
      <c r="A59" t="s">
        <v>211</v>
      </c>
      <c r="B59" t="s">
        <v>3</v>
      </c>
      <c r="C59" t="s">
        <v>387</v>
      </c>
      <c r="D59" t="s">
        <v>386</v>
      </c>
      <c r="E59">
        <v>56414</v>
      </c>
      <c r="F59" t="s">
        <v>385</v>
      </c>
      <c r="G59" s="166">
        <v>75</v>
      </c>
      <c r="H59" s="178" t="str">
        <f>IF(G59&gt;0,"JA","---")</f>
        <v>JA</v>
      </c>
      <c r="I59" s="177"/>
      <c r="K59" t="b">
        <f ca="1">UPPER(_xlfn.FORMULATEXT(H59))=UPPER(_xlfn.FORMULATEXT(H59))</f>
        <v>1</v>
      </c>
    </row>
    <row r="60" spans="1:11" ht="12.9">
      <c r="A60" t="s">
        <v>211</v>
      </c>
      <c r="B60" t="s">
        <v>384</v>
      </c>
      <c r="C60" t="s">
        <v>383</v>
      </c>
      <c r="D60" t="s">
        <v>382</v>
      </c>
      <c r="E60">
        <v>74369</v>
      </c>
      <c r="F60" t="s">
        <v>381</v>
      </c>
      <c r="G60" s="166">
        <v>180</v>
      </c>
      <c r="H60" s="178" t="str">
        <f>IF(G60&gt;0,"JA","---")</f>
        <v>JA</v>
      </c>
      <c r="I60" s="177"/>
      <c r="K60" t="b">
        <f ca="1">UPPER(_xlfn.FORMULATEXT(H60))=UPPER(_xlfn.FORMULATEXT(H60))</f>
        <v>1</v>
      </c>
    </row>
    <row r="61" spans="1:11" ht="12.9">
      <c r="A61" t="s">
        <v>206</v>
      </c>
      <c r="B61" t="s">
        <v>380</v>
      </c>
      <c r="C61" t="s">
        <v>379</v>
      </c>
      <c r="D61" t="s">
        <v>378</v>
      </c>
      <c r="E61">
        <v>66484</v>
      </c>
      <c r="F61" t="s">
        <v>377</v>
      </c>
      <c r="G61" s="166">
        <v>85</v>
      </c>
      <c r="H61" s="178" t="str">
        <f>IF(G61&gt;0,"JA","---")</f>
        <v>JA</v>
      </c>
      <c r="I61" s="177"/>
      <c r="K61" t="b">
        <f ca="1">UPPER(_xlfn.FORMULATEXT(H61))=UPPER(_xlfn.FORMULATEXT(H61))</f>
        <v>1</v>
      </c>
    </row>
    <row r="62" spans="1:11" ht="12.9">
      <c r="A62" t="s">
        <v>206</v>
      </c>
      <c r="B62" t="s">
        <v>376</v>
      </c>
      <c r="C62" t="s">
        <v>375</v>
      </c>
      <c r="D62" t="s">
        <v>374</v>
      </c>
      <c r="E62">
        <v>4318</v>
      </c>
      <c r="F62" t="s">
        <v>373</v>
      </c>
      <c r="G62" s="166">
        <v>100</v>
      </c>
      <c r="H62" s="178" t="str">
        <f>IF(G62&gt;0,"JA","---")</f>
        <v>JA</v>
      </c>
      <c r="I62" s="177"/>
      <c r="K62" t="b">
        <f ca="1">UPPER(_xlfn.FORMULATEXT(H62))=UPPER(_xlfn.FORMULATEXT(H62))</f>
        <v>1</v>
      </c>
    </row>
    <row r="63" spans="1:11" ht="12.9">
      <c r="A63" t="s">
        <v>244</v>
      </c>
      <c r="B63" t="s">
        <v>372</v>
      </c>
      <c r="C63" t="s">
        <v>371</v>
      </c>
      <c r="D63" t="s">
        <v>370</v>
      </c>
      <c r="E63">
        <v>54619</v>
      </c>
      <c r="F63" t="s">
        <v>369</v>
      </c>
      <c r="G63" s="166">
        <v>0</v>
      </c>
      <c r="H63" s="178" t="str">
        <f>IF(G63&gt;0,"JA","---")</f>
        <v>---</v>
      </c>
      <c r="I63" s="177"/>
      <c r="K63" t="b">
        <f ca="1">UPPER(_xlfn.FORMULATEXT(H63))=UPPER(_xlfn.FORMULATEXT(H63))</f>
        <v>1</v>
      </c>
    </row>
    <row r="64" spans="1:11" ht="12.9">
      <c r="A64" t="s">
        <v>211</v>
      </c>
      <c r="B64" t="s">
        <v>368</v>
      </c>
      <c r="C64" t="s">
        <v>367</v>
      </c>
      <c r="D64" t="s">
        <v>366</v>
      </c>
      <c r="E64">
        <v>88690</v>
      </c>
      <c r="F64" t="s">
        <v>365</v>
      </c>
      <c r="G64" s="166">
        <v>110</v>
      </c>
      <c r="H64" s="178" t="str">
        <f>IF(G64&gt;0,"JA","---")</f>
        <v>JA</v>
      </c>
      <c r="I64" s="177"/>
      <c r="K64" t="b">
        <f ca="1">UPPER(_xlfn.FORMULATEXT(H64))=UPPER(_xlfn.FORMULATEXT(H64))</f>
        <v>1</v>
      </c>
    </row>
    <row r="65" spans="1:11" ht="12.9">
      <c r="A65" t="s">
        <v>211</v>
      </c>
      <c r="B65" t="s">
        <v>364</v>
      </c>
      <c r="C65" t="s">
        <v>363</v>
      </c>
      <c r="D65" t="s">
        <v>362</v>
      </c>
      <c r="E65">
        <v>58454</v>
      </c>
      <c r="F65" t="s">
        <v>361</v>
      </c>
      <c r="G65" s="166">
        <v>170</v>
      </c>
      <c r="H65" s="178" t="str">
        <f>IF(G65&gt;0,"JA","---")</f>
        <v>JA</v>
      </c>
      <c r="I65" s="177"/>
      <c r="K65" t="b">
        <f ca="1">UPPER(_xlfn.FORMULATEXT(H65))=UPPER(_xlfn.FORMULATEXT(H65))</f>
        <v>1</v>
      </c>
    </row>
    <row r="66" spans="1:11" ht="12.9">
      <c r="A66" t="s">
        <v>206</v>
      </c>
      <c r="B66" t="s">
        <v>360</v>
      </c>
      <c r="C66" t="s">
        <v>359</v>
      </c>
      <c r="D66" t="s">
        <v>358</v>
      </c>
      <c r="E66">
        <v>61250</v>
      </c>
      <c r="F66" t="s">
        <v>357</v>
      </c>
      <c r="G66" s="166">
        <v>210</v>
      </c>
      <c r="H66" s="178" t="str">
        <f>IF(G66&gt;0,"JA","---")</f>
        <v>JA</v>
      </c>
      <c r="I66" s="177"/>
      <c r="K66" t="b">
        <f ca="1">UPPER(_xlfn.FORMULATEXT(H66))=UPPER(_xlfn.FORMULATEXT(H66))</f>
        <v>1</v>
      </c>
    </row>
    <row r="67" spans="1:11" ht="12.9">
      <c r="A67" t="s">
        <v>206</v>
      </c>
      <c r="B67" t="s">
        <v>356</v>
      </c>
      <c r="C67" t="s">
        <v>355</v>
      </c>
      <c r="D67" t="s">
        <v>354</v>
      </c>
      <c r="E67">
        <v>75053</v>
      </c>
      <c r="F67" t="s">
        <v>353</v>
      </c>
      <c r="H67" s="178" t="str">
        <f>IF(G67&gt;0,"JA","---")</f>
        <v>---</v>
      </c>
      <c r="I67" s="177"/>
      <c r="K67" t="b">
        <f ca="1">UPPER(_xlfn.FORMULATEXT(H67))=UPPER(_xlfn.FORMULATEXT(H67))</f>
        <v>1</v>
      </c>
    </row>
    <row r="68" spans="1:11" ht="12.9">
      <c r="A68" t="s">
        <v>211</v>
      </c>
      <c r="B68" t="s">
        <v>352</v>
      </c>
      <c r="C68" t="s">
        <v>23</v>
      </c>
      <c r="D68" t="s">
        <v>351</v>
      </c>
      <c r="E68">
        <v>86911</v>
      </c>
      <c r="F68" t="s">
        <v>350</v>
      </c>
      <c r="G68" s="166">
        <v>75</v>
      </c>
      <c r="H68" s="178" t="str">
        <f>IF(G68&gt;0,"JA","---")</f>
        <v>JA</v>
      </c>
      <c r="I68" s="177"/>
      <c r="K68" t="b">
        <f ca="1">UPPER(_xlfn.FORMULATEXT(H68))=UPPER(_xlfn.FORMULATEXT(H68))</f>
        <v>1</v>
      </c>
    </row>
    <row r="69" spans="1:11" ht="12.9">
      <c r="A69" t="s">
        <v>244</v>
      </c>
      <c r="B69" t="s">
        <v>349</v>
      </c>
      <c r="C69" t="s">
        <v>348</v>
      </c>
      <c r="D69" t="s">
        <v>347</v>
      </c>
      <c r="E69">
        <v>76879</v>
      </c>
      <c r="F69" t="s">
        <v>346</v>
      </c>
      <c r="H69" s="178" t="str">
        <f>IF(G69&gt;0,"JA","---")</f>
        <v>---</v>
      </c>
      <c r="I69" s="177"/>
      <c r="K69" t="b">
        <f ca="1">UPPER(_xlfn.FORMULATEXT(H69))=UPPER(_xlfn.FORMULATEXT(H69))</f>
        <v>1</v>
      </c>
    </row>
    <row r="70" spans="1:11" ht="12.9">
      <c r="A70" t="s">
        <v>211</v>
      </c>
      <c r="B70" t="s">
        <v>345</v>
      </c>
      <c r="C70" t="s">
        <v>344</v>
      </c>
      <c r="D70" t="s">
        <v>343</v>
      </c>
      <c r="E70">
        <v>84553</v>
      </c>
      <c r="F70" t="s">
        <v>342</v>
      </c>
      <c r="H70" s="178" t="str">
        <f>IF(G70&gt;0,"JA","---")</f>
        <v>---</v>
      </c>
      <c r="I70" s="177"/>
      <c r="K70" t="b">
        <f ca="1">UPPER(_xlfn.FORMULATEXT(H70))=UPPER(_xlfn.FORMULATEXT(H70))</f>
        <v>1</v>
      </c>
    </row>
    <row r="71" spans="1:11" ht="12.9">
      <c r="A71" t="s">
        <v>206</v>
      </c>
      <c r="B71" t="s">
        <v>341</v>
      </c>
      <c r="C71" t="s">
        <v>340</v>
      </c>
      <c r="D71" t="s">
        <v>339</v>
      </c>
      <c r="E71">
        <v>91484</v>
      </c>
      <c r="F71" t="s">
        <v>338</v>
      </c>
      <c r="H71" s="178" t="str">
        <f>IF(G71&gt;0,"JA","---")</f>
        <v>---</v>
      </c>
      <c r="I71" s="177"/>
      <c r="K71" t="b">
        <f ca="1">UPPER(_xlfn.FORMULATEXT(H71))=UPPER(_xlfn.FORMULATEXT(H71))</f>
        <v>1</v>
      </c>
    </row>
    <row r="72" spans="1:11" ht="12.9">
      <c r="A72" t="s">
        <v>211</v>
      </c>
      <c r="B72" t="s">
        <v>337</v>
      </c>
      <c r="C72" t="s">
        <v>336</v>
      </c>
      <c r="D72" t="s">
        <v>335</v>
      </c>
      <c r="E72">
        <v>35236</v>
      </c>
      <c r="F72" t="s">
        <v>334</v>
      </c>
      <c r="H72" s="178" t="str">
        <f>IF(G72&gt;0,"JA","---")</f>
        <v>---</v>
      </c>
      <c r="I72" s="177"/>
      <c r="K72" t="b">
        <f ca="1">UPPER(_xlfn.FORMULATEXT(H72))=UPPER(_xlfn.FORMULATEXT(H72))</f>
        <v>1</v>
      </c>
    </row>
    <row r="73" spans="1:11" ht="12.9">
      <c r="A73" t="s">
        <v>206</v>
      </c>
      <c r="B73" t="s">
        <v>333</v>
      </c>
      <c r="C73" t="s">
        <v>332</v>
      </c>
      <c r="D73" t="s">
        <v>331</v>
      </c>
      <c r="E73">
        <v>72365</v>
      </c>
      <c r="F73" t="s">
        <v>330</v>
      </c>
      <c r="G73" s="166">
        <v>165</v>
      </c>
      <c r="H73" s="178" t="str">
        <f>IF(G73&gt;0,"JA","---")</f>
        <v>JA</v>
      </c>
      <c r="I73" s="177"/>
      <c r="K73" t="b">
        <f ca="1">UPPER(_xlfn.FORMULATEXT(H73))=UPPER(_xlfn.FORMULATEXT(H73))</f>
        <v>1</v>
      </c>
    </row>
    <row r="74" spans="1:11" ht="12.9">
      <c r="A74" t="s">
        <v>206</v>
      </c>
      <c r="B74" t="s">
        <v>329</v>
      </c>
      <c r="C74" t="s">
        <v>328</v>
      </c>
      <c r="D74" t="s">
        <v>327</v>
      </c>
      <c r="E74">
        <v>56479</v>
      </c>
      <c r="F74" t="s">
        <v>326</v>
      </c>
      <c r="G74" s="166">
        <v>90</v>
      </c>
      <c r="H74" s="178" t="str">
        <f>IF(G74&gt;0,"JA","---")</f>
        <v>JA</v>
      </c>
      <c r="I74" s="177"/>
      <c r="K74" t="b">
        <f ca="1">UPPER(_xlfn.FORMULATEXT(H74))=UPPER(_xlfn.FORMULATEXT(H74))</f>
        <v>1</v>
      </c>
    </row>
    <row r="75" spans="1:11" ht="12.9">
      <c r="A75" t="s">
        <v>211</v>
      </c>
      <c r="B75" t="s">
        <v>325</v>
      </c>
      <c r="C75" t="s">
        <v>324</v>
      </c>
      <c r="D75" t="s">
        <v>323</v>
      </c>
      <c r="E75">
        <v>54611</v>
      </c>
      <c r="F75" t="s">
        <v>322</v>
      </c>
      <c r="G75" s="166">
        <v>120</v>
      </c>
      <c r="H75" s="178" t="str">
        <f>IF(G75&gt;0,"JA","---")</f>
        <v>JA</v>
      </c>
      <c r="I75" s="177"/>
      <c r="K75" t="b">
        <f ca="1">UPPER(_xlfn.FORMULATEXT(H75))=UPPER(_xlfn.FORMULATEXT(H75))</f>
        <v>1</v>
      </c>
    </row>
    <row r="76" spans="1:11" ht="12.9">
      <c r="A76" t="s">
        <v>211</v>
      </c>
      <c r="B76" t="s">
        <v>321</v>
      </c>
      <c r="C76" t="s">
        <v>320</v>
      </c>
      <c r="D76" t="s">
        <v>319</v>
      </c>
      <c r="E76">
        <v>91315</v>
      </c>
      <c r="F76" t="s">
        <v>318</v>
      </c>
      <c r="G76" s="166">
        <v>55</v>
      </c>
      <c r="H76" s="178" t="str">
        <f>IF(G76&gt;0,"JA","---")</f>
        <v>JA</v>
      </c>
      <c r="I76" s="177"/>
      <c r="K76" t="b">
        <f ca="1">UPPER(_xlfn.FORMULATEXT(H76))=UPPER(_xlfn.FORMULATEXT(H76))</f>
        <v>1</v>
      </c>
    </row>
    <row r="77" spans="1:11" ht="12.9">
      <c r="A77" t="s">
        <v>211</v>
      </c>
      <c r="B77" t="s">
        <v>317</v>
      </c>
      <c r="C77" t="s">
        <v>316</v>
      </c>
      <c r="D77" t="s">
        <v>315</v>
      </c>
      <c r="E77">
        <v>49448</v>
      </c>
      <c r="F77" t="s">
        <v>314</v>
      </c>
      <c r="G77" s="166">
        <v>20</v>
      </c>
      <c r="H77" s="178" t="str">
        <f>IF(G77&gt;0,"JA","---")</f>
        <v>JA</v>
      </c>
      <c r="I77" s="177"/>
      <c r="K77" t="b">
        <f ca="1">UPPER(_xlfn.FORMULATEXT(H77))=UPPER(_xlfn.FORMULATEXT(H77))</f>
        <v>1</v>
      </c>
    </row>
    <row r="78" spans="1:11" ht="12.9">
      <c r="A78" t="s">
        <v>211</v>
      </c>
      <c r="B78" t="s">
        <v>313</v>
      </c>
      <c r="C78" t="s">
        <v>312</v>
      </c>
      <c r="D78" t="s">
        <v>311</v>
      </c>
      <c r="E78">
        <v>75045</v>
      </c>
      <c r="F78" t="s">
        <v>310</v>
      </c>
      <c r="G78" s="166">
        <v>15</v>
      </c>
      <c r="H78" s="178" t="str">
        <f>IF(G78&gt;0,"JA","---")</f>
        <v>JA</v>
      </c>
      <c r="I78" s="177"/>
      <c r="K78" t="b">
        <f ca="1">UPPER(_xlfn.FORMULATEXT(H78))=UPPER(_xlfn.FORMULATEXT(H78))</f>
        <v>1</v>
      </c>
    </row>
    <row r="79" spans="1:11" ht="12.9">
      <c r="A79" t="s">
        <v>211</v>
      </c>
      <c r="B79" t="s">
        <v>309</v>
      </c>
      <c r="C79" t="s">
        <v>308</v>
      </c>
      <c r="D79" t="s">
        <v>307</v>
      </c>
      <c r="E79">
        <v>85410</v>
      </c>
      <c r="F79" t="s">
        <v>306</v>
      </c>
      <c r="G79" s="166">
        <v>75</v>
      </c>
      <c r="H79" s="178" t="str">
        <f>IF(G79&gt;0,"JA","---")</f>
        <v>JA</v>
      </c>
      <c r="I79" s="177"/>
      <c r="K79" t="b">
        <f ca="1">UPPER(_xlfn.FORMULATEXT(H79))=UPPER(_xlfn.FORMULATEXT(H79))</f>
        <v>1</v>
      </c>
    </row>
    <row r="80" spans="1:11" ht="12.9">
      <c r="A80" t="s">
        <v>244</v>
      </c>
      <c r="B80" t="s">
        <v>305</v>
      </c>
      <c r="C80" t="s">
        <v>5</v>
      </c>
      <c r="D80" t="s">
        <v>304</v>
      </c>
      <c r="E80">
        <v>55469</v>
      </c>
      <c r="F80" t="s">
        <v>303</v>
      </c>
      <c r="G80" s="166">
        <v>30</v>
      </c>
      <c r="H80" s="178" t="str">
        <f>IF(G80&gt;0,"JA","---")</f>
        <v>JA</v>
      </c>
      <c r="I80" s="177"/>
      <c r="K80" t="b">
        <f ca="1">UPPER(_xlfn.FORMULATEXT(H80))=UPPER(_xlfn.FORMULATEXT(H80))</f>
        <v>1</v>
      </c>
    </row>
    <row r="81" spans="1:11" ht="12.9">
      <c r="A81" t="s">
        <v>211</v>
      </c>
      <c r="B81" t="s">
        <v>302</v>
      </c>
      <c r="C81" t="s">
        <v>301</v>
      </c>
      <c r="D81" t="s">
        <v>300</v>
      </c>
      <c r="E81">
        <v>37217</v>
      </c>
      <c r="F81" t="s">
        <v>299</v>
      </c>
      <c r="G81" s="166">
        <v>180</v>
      </c>
      <c r="H81" s="178" t="str">
        <f>IF(G81&gt;0,"JA","---")</f>
        <v>JA</v>
      </c>
      <c r="I81" s="177"/>
      <c r="K81" t="b">
        <f ca="1">UPPER(_xlfn.FORMULATEXT(H81))=UPPER(_xlfn.FORMULATEXT(H81))</f>
        <v>1</v>
      </c>
    </row>
    <row r="82" spans="1:11" ht="12.9">
      <c r="A82" t="s">
        <v>211</v>
      </c>
      <c r="B82" t="s">
        <v>298</v>
      </c>
      <c r="C82" t="s">
        <v>297</v>
      </c>
      <c r="D82" t="s">
        <v>296</v>
      </c>
      <c r="E82">
        <v>26937</v>
      </c>
      <c r="F82" t="s">
        <v>295</v>
      </c>
      <c r="G82" s="166">
        <v>205</v>
      </c>
      <c r="H82" s="178" t="str">
        <f>IF(G82&gt;0,"JA","---")</f>
        <v>JA</v>
      </c>
      <c r="I82" s="177"/>
      <c r="K82" t="b">
        <f ca="1">UPPER(_xlfn.FORMULATEXT(H82))=UPPER(_xlfn.FORMULATEXT(H82))</f>
        <v>1</v>
      </c>
    </row>
    <row r="83" spans="1:11" ht="12.9">
      <c r="A83" t="s">
        <v>206</v>
      </c>
      <c r="B83" t="s">
        <v>294</v>
      </c>
      <c r="C83" t="s">
        <v>293</v>
      </c>
      <c r="D83" t="s">
        <v>292</v>
      </c>
      <c r="E83">
        <v>49429</v>
      </c>
      <c r="F83" t="s">
        <v>291</v>
      </c>
      <c r="G83" s="166">
        <v>25</v>
      </c>
      <c r="H83" s="178" t="str">
        <f>IF(G83&gt;0,"JA","---")</f>
        <v>JA</v>
      </c>
      <c r="I83" s="177"/>
      <c r="K83" t="b">
        <f ca="1">UPPER(_xlfn.FORMULATEXT(H83))=UPPER(_xlfn.FORMULATEXT(H83))</f>
        <v>1</v>
      </c>
    </row>
    <row r="84" spans="1:11" ht="12.9">
      <c r="A84" t="s">
        <v>211</v>
      </c>
      <c r="B84" t="s">
        <v>38</v>
      </c>
      <c r="C84" t="s">
        <v>290</v>
      </c>
      <c r="D84" t="s">
        <v>289</v>
      </c>
      <c r="E84">
        <v>48565</v>
      </c>
      <c r="F84" t="s">
        <v>288</v>
      </c>
      <c r="G84" s="166">
        <v>130</v>
      </c>
      <c r="H84" s="178" t="str">
        <f>IF(G84&gt;0,"JA","---")</f>
        <v>JA</v>
      </c>
      <c r="I84" s="177"/>
      <c r="K84" t="b">
        <f ca="1">UPPER(_xlfn.FORMULATEXT(H84))=UPPER(_xlfn.FORMULATEXT(H84))</f>
        <v>1</v>
      </c>
    </row>
    <row r="85" spans="1:11" ht="12.9">
      <c r="A85" t="s">
        <v>206</v>
      </c>
      <c r="B85" t="s">
        <v>287</v>
      </c>
      <c r="C85" t="s">
        <v>286</v>
      </c>
      <c r="D85" t="s">
        <v>285</v>
      </c>
      <c r="E85">
        <v>54595</v>
      </c>
      <c r="F85" t="s">
        <v>284</v>
      </c>
      <c r="G85" s="166">
        <v>175</v>
      </c>
      <c r="H85" s="178" t="str">
        <f>IF(G85&gt;0,"JA","---")</f>
        <v>JA</v>
      </c>
      <c r="I85" s="177"/>
      <c r="K85" t="b">
        <f ca="1">UPPER(_xlfn.FORMULATEXT(H85))=UPPER(_xlfn.FORMULATEXT(H85))</f>
        <v>1</v>
      </c>
    </row>
    <row r="86" spans="1:11" ht="12.9">
      <c r="A86" t="s">
        <v>206</v>
      </c>
      <c r="B86" t="s">
        <v>283</v>
      </c>
      <c r="C86" t="s">
        <v>282</v>
      </c>
      <c r="D86" t="s">
        <v>281</v>
      </c>
      <c r="E86">
        <v>21683</v>
      </c>
      <c r="F86" t="s">
        <v>280</v>
      </c>
      <c r="G86" s="166">
        <v>10</v>
      </c>
      <c r="H86" s="178" t="str">
        <f>IF(G86&gt;0,"JA","---")</f>
        <v>JA</v>
      </c>
      <c r="I86" s="177"/>
      <c r="K86" t="b">
        <f ca="1">UPPER(_xlfn.FORMULATEXT(H86))=UPPER(_xlfn.FORMULATEXT(H86))</f>
        <v>1</v>
      </c>
    </row>
    <row r="87" spans="1:11" ht="12.9">
      <c r="A87" t="s">
        <v>211</v>
      </c>
      <c r="B87" t="s">
        <v>279</v>
      </c>
      <c r="C87" t="s">
        <v>278</v>
      </c>
      <c r="D87" t="s">
        <v>277</v>
      </c>
      <c r="E87">
        <v>27211</v>
      </c>
      <c r="F87" t="s">
        <v>276</v>
      </c>
      <c r="G87" s="166">
        <v>35</v>
      </c>
      <c r="H87" s="178" t="str">
        <f>IF(G87&gt;0,"JA","---")</f>
        <v>JA</v>
      </c>
      <c r="I87" s="177"/>
      <c r="K87" t="b">
        <f ca="1">UPPER(_xlfn.FORMULATEXT(H87))=UPPER(_xlfn.FORMULATEXT(H87))</f>
        <v>1</v>
      </c>
    </row>
    <row r="88" spans="1:11" ht="12.9">
      <c r="A88" t="s">
        <v>211</v>
      </c>
      <c r="B88" t="s">
        <v>275</v>
      </c>
      <c r="C88" s="208" t="s">
        <v>274</v>
      </c>
      <c r="D88" t="s">
        <v>273</v>
      </c>
      <c r="E88">
        <v>49424</v>
      </c>
      <c r="F88" t="s">
        <v>272</v>
      </c>
      <c r="G88" s="166">
        <v>245</v>
      </c>
      <c r="H88" s="178" t="str">
        <f>IF(G88&gt;0,"JA","---")</f>
        <v>JA</v>
      </c>
      <c r="I88" s="177"/>
      <c r="K88" t="b">
        <f ca="1">UPPER(_xlfn.FORMULATEXT(H88))=UPPER(_xlfn.FORMULATEXT(H88))</f>
        <v>1</v>
      </c>
    </row>
    <row r="89" spans="1:11" ht="12.9">
      <c r="A89" t="s">
        <v>211</v>
      </c>
      <c r="B89" t="s">
        <v>271</v>
      </c>
      <c r="C89" t="s">
        <v>270</v>
      </c>
      <c r="D89" t="s">
        <v>269</v>
      </c>
      <c r="E89">
        <v>56338</v>
      </c>
      <c r="F89" t="s">
        <v>268</v>
      </c>
      <c r="G89" s="166">
        <v>105</v>
      </c>
      <c r="H89" s="178" t="str">
        <f>IF(G89&gt;0,"JA","---")</f>
        <v>JA</v>
      </c>
      <c r="I89" s="177"/>
      <c r="K89" t="b">
        <f ca="1">UPPER(_xlfn.FORMULATEXT(H89))=UPPER(_xlfn.FORMULATEXT(H89))</f>
        <v>1</v>
      </c>
    </row>
    <row r="90" spans="1:11" ht="12.9">
      <c r="A90" t="s">
        <v>206</v>
      </c>
      <c r="B90" t="s">
        <v>267</v>
      </c>
      <c r="C90" t="s">
        <v>266</v>
      </c>
      <c r="D90" t="s">
        <v>265</v>
      </c>
      <c r="E90">
        <v>54314</v>
      </c>
      <c r="F90" t="s">
        <v>264</v>
      </c>
      <c r="G90" s="166">
        <v>225</v>
      </c>
      <c r="H90" s="178" t="str">
        <f>IF(G90&gt;0,"JA","---")</f>
        <v>JA</v>
      </c>
      <c r="I90" s="177"/>
      <c r="K90" t="b">
        <f ca="1">UPPER(_xlfn.FORMULATEXT(H90))=UPPER(_xlfn.FORMULATEXT(H90))</f>
        <v>1</v>
      </c>
    </row>
    <row r="91" spans="1:11" ht="12.9">
      <c r="A91" t="s">
        <v>206</v>
      </c>
      <c r="B91" t="s">
        <v>263</v>
      </c>
      <c r="C91" t="s">
        <v>262</v>
      </c>
      <c r="D91" t="s">
        <v>261</v>
      </c>
      <c r="E91">
        <v>9306</v>
      </c>
      <c r="F91" t="s">
        <v>260</v>
      </c>
      <c r="G91" s="166">
        <v>185</v>
      </c>
      <c r="H91" s="178" t="str">
        <f>IF(G91&gt;0,"JA","---")</f>
        <v>JA</v>
      </c>
      <c r="I91" s="177"/>
      <c r="K91" t="b">
        <f ca="1">UPPER(_xlfn.FORMULATEXT(H91))=UPPER(_xlfn.FORMULATEXT(H91))</f>
        <v>1</v>
      </c>
    </row>
    <row r="92" spans="1:11" ht="12.9">
      <c r="A92" t="s">
        <v>206</v>
      </c>
      <c r="B92" t="s">
        <v>99</v>
      </c>
      <c r="C92" t="s">
        <v>602</v>
      </c>
      <c r="D92" t="s">
        <v>258</v>
      </c>
      <c r="E92">
        <v>63868</v>
      </c>
      <c r="F92" t="s">
        <v>257</v>
      </c>
      <c r="G92" s="166">
        <v>215</v>
      </c>
      <c r="H92" s="178" t="str">
        <f>IF(G92&gt;0,"JA","---")</f>
        <v>JA</v>
      </c>
      <c r="I92" s="177"/>
      <c r="K92" t="b">
        <f ca="1">UPPER(_xlfn.FORMULATEXT(H92))=UPPER(_xlfn.FORMULATEXT(H92))</f>
        <v>1</v>
      </c>
    </row>
    <row r="93" spans="1:11" ht="12.9">
      <c r="A93" t="s">
        <v>206</v>
      </c>
      <c r="B93" t="s">
        <v>256</v>
      </c>
      <c r="C93" t="s">
        <v>255</v>
      </c>
      <c r="D93" t="s">
        <v>254</v>
      </c>
      <c r="E93">
        <v>54298</v>
      </c>
      <c r="F93" t="s">
        <v>253</v>
      </c>
      <c r="G93" s="166">
        <v>70</v>
      </c>
      <c r="H93" s="178" t="str">
        <f>IF(G93&gt;0,"JA","---")</f>
        <v>JA</v>
      </c>
      <c r="I93" s="177"/>
      <c r="K93" t="b">
        <f ca="1">UPPER(_xlfn.FORMULATEXT(H93))=UPPER(_xlfn.FORMULATEXT(H93))</f>
        <v>1</v>
      </c>
    </row>
    <row r="94" spans="1:11" ht="12.9">
      <c r="A94" t="s">
        <v>211</v>
      </c>
      <c r="B94" t="s">
        <v>252</v>
      </c>
      <c r="C94" t="s">
        <v>251</v>
      </c>
      <c r="D94" t="s">
        <v>250</v>
      </c>
      <c r="E94">
        <v>54295</v>
      </c>
      <c r="F94" t="s">
        <v>249</v>
      </c>
      <c r="G94" s="166">
        <v>35</v>
      </c>
      <c r="H94" s="178" t="str">
        <f>IF(G94&gt;0,"JA","---")</f>
        <v>JA</v>
      </c>
      <c r="I94" s="177"/>
      <c r="K94" t="b">
        <f ca="1">UPPER(_xlfn.FORMULATEXT(H94))=UPPER(_xlfn.FORMULATEXT(H94))</f>
        <v>1</v>
      </c>
    </row>
    <row r="95" spans="1:11" ht="12.9">
      <c r="A95" t="s">
        <v>206</v>
      </c>
      <c r="B95" t="s">
        <v>248</v>
      </c>
      <c r="C95" t="s">
        <v>247</v>
      </c>
      <c r="D95" t="s">
        <v>246</v>
      </c>
      <c r="E95">
        <v>75387</v>
      </c>
      <c r="F95" t="s">
        <v>245</v>
      </c>
      <c r="G95" s="166">
        <v>55</v>
      </c>
      <c r="H95" s="178" t="str">
        <f>IF(G95&gt;0,"JA","---")</f>
        <v>JA</v>
      </c>
      <c r="I95" s="177"/>
      <c r="K95" t="b">
        <f ca="1">UPPER(_xlfn.FORMULATEXT(H95))=UPPER(_xlfn.FORMULATEXT(H95))</f>
        <v>1</v>
      </c>
    </row>
    <row r="96" spans="1:11" ht="12.9">
      <c r="A96" t="s">
        <v>244</v>
      </c>
      <c r="B96" t="s">
        <v>243</v>
      </c>
      <c r="C96" t="s">
        <v>242</v>
      </c>
      <c r="D96" t="s">
        <v>241</v>
      </c>
      <c r="E96">
        <v>54411</v>
      </c>
      <c r="F96" t="s">
        <v>240</v>
      </c>
      <c r="G96" s="166">
        <v>95</v>
      </c>
      <c r="H96" s="178" t="str">
        <f>IF(G96&gt;0,"JA","---")</f>
        <v>JA</v>
      </c>
      <c r="I96" s="177"/>
      <c r="K96" t="b">
        <f ca="1">UPPER(_xlfn.FORMULATEXT(H96))=UPPER(_xlfn.FORMULATEXT(H96))</f>
        <v>1</v>
      </c>
    </row>
    <row r="97" spans="1:11" ht="12.9">
      <c r="A97" t="s">
        <v>211</v>
      </c>
      <c r="B97" t="s">
        <v>239</v>
      </c>
      <c r="C97" t="s">
        <v>238</v>
      </c>
      <c r="D97" t="s">
        <v>237</v>
      </c>
      <c r="E97">
        <v>59192</v>
      </c>
      <c r="F97" t="s">
        <v>236</v>
      </c>
      <c r="G97" s="166">
        <v>70</v>
      </c>
      <c r="H97" s="178" t="str">
        <f>IF(G97&gt;0,"JA","---")</f>
        <v>JA</v>
      </c>
      <c r="I97" s="177"/>
      <c r="K97" t="b">
        <f ca="1">UPPER(_xlfn.FORMULATEXT(H97))=UPPER(_xlfn.FORMULATEXT(H97))</f>
        <v>1</v>
      </c>
    </row>
    <row r="98" spans="1:11" ht="12.9">
      <c r="A98" t="s">
        <v>211</v>
      </c>
      <c r="B98" t="s">
        <v>235</v>
      </c>
      <c r="C98" t="s">
        <v>234</v>
      </c>
      <c r="D98" t="s">
        <v>233</v>
      </c>
      <c r="E98">
        <v>65195</v>
      </c>
      <c r="F98" t="s">
        <v>232</v>
      </c>
      <c r="G98" s="166">
        <v>195</v>
      </c>
      <c r="H98" s="178" t="str">
        <f>IF(G98&gt;0,"JA","---")</f>
        <v>JA</v>
      </c>
      <c r="I98" s="177"/>
      <c r="K98" t="b">
        <f ca="1">UPPER(_xlfn.FORMULATEXT(H98))=UPPER(_xlfn.FORMULATEXT(H98))</f>
        <v>1</v>
      </c>
    </row>
    <row r="99" spans="1:11" ht="12.9">
      <c r="A99" t="s">
        <v>206</v>
      </c>
      <c r="B99" t="s">
        <v>231</v>
      </c>
      <c r="C99" t="s">
        <v>230</v>
      </c>
      <c r="D99" t="s">
        <v>229</v>
      </c>
      <c r="E99">
        <v>55234</v>
      </c>
      <c r="F99" t="s">
        <v>228</v>
      </c>
      <c r="G99" s="166">
        <v>130</v>
      </c>
      <c r="H99" s="178" t="str">
        <f>IF(G99&gt;0,"JA","---")</f>
        <v>JA</v>
      </c>
      <c r="I99" s="177"/>
      <c r="K99" t="b">
        <f ca="1">UPPER(_xlfn.FORMULATEXT(H99))=UPPER(_xlfn.FORMULATEXT(H99))</f>
        <v>1</v>
      </c>
    </row>
    <row r="100" spans="1:11" ht="12.9">
      <c r="A100" t="s">
        <v>206</v>
      </c>
      <c r="B100" t="s">
        <v>227</v>
      </c>
      <c r="C100" t="s">
        <v>226</v>
      </c>
      <c r="D100" t="s">
        <v>225</v>
      </c>
      <c r="E100">
        <v>25368</v>
      </c>
      <c r="F100" t="s">
        <v>224</v>
      </c>
      <c r="G100" s="166">
        <v>185</v>
      </c>
      <c r="H100" s="178" t="str">
        <f>IF(G100&gt;0,"JA","---")</f>
        <v>JA</v>
      </c>
      <c r="I100" s="177"/>
      <c r="K100" t="b">
        <f ca="1">UPPER(_xlfn.FORMULATEXT(H100))=UPPER(_xlfn.FORMULATEXT(H100))</f>
        <v>1</v>
      </c>
    </row>
    <row r="101" spans="1:11" ht="12.9">
      <c r="A101" t="s">
        <v>211</v>
      </c>
      <c r="B101" t="s">
        <v>223</v>
      </c>
      <c r="C101" t="s">
        <v>222</v>
      </c>
      <c r="D101" t="s">
        <v>221</v>
      </c>
      <c r="E101">
        <v>24568</v>
      </c>
      <c r="F101" t="s">
        <v>220</v>
      </c>
      <c r="G101" s="166">
        <v>145</v>
      </c>
      <c r="H101" s="178" t="str">
        <f>IF(G101&gt;0,"JA","---")</f>
        <v>JA</v>
      </c>
      <c r="I101" s="177"/>
      <c r="K101" t="b">
        <f ca="1">UPPER(_xlfn.FORMULATEXT(H101))=UPPER(_xlfn.FORMULATEXT(H101))</f>
        <v>1</v>
      </c>
    </row>
    <row r="102" spans="1:11" ht="12.9">
      <c r="A102" t="s">
        <v>211</v>
      </c>
      <c r="B102" t="s">
        <v>219</v>
      </c>
      <c r="C102" t="s">
        <v>218</v>
      </c>
      <c r="D102" t="s">
        <v>217</v>
      </c>
      <c r="E102">
        <v>56761</v>
      </c>
      <c r="F102" t="s">
        <v>216</v>
      </c>
      <c r="G102" s="166">
        <v>200</v>
      </c>
      <c r="H102" s="178" t="str">
        <f>IF(G102&gt;0,"JA","---")</f>
        <v>JA</v>
      </c>
      <c r="I102" s="177"/>
      <c r="K102" t="b">
        <f ca="1">UPPER(_xlfn.FORMULATEXT(H102))=UPPER(_xlfn.FORMULATEXT(H102))</f>
        <v>1</v>
      </c>
    </row>
    <row r="103" spans="1:11" ht="12.9">
      <c r="A103" t="s">
        <v>206</v>
      </c>
      <c r="B103" t="s">
        <v>215</v>
      </c>
      <c r="C103" t="s">
        <v>214</v>
      </c>
      <c r="D103" t="s">
        <v>213</v>
      </c>
      <c r="E103">
        <v>19205</v>
      </c>
      <c r="F103" t="s">
        <v>212</v>
      </c>
      <c r="G103" s="166">
        <v>180</v>
      </c>
      <c r="H103" s="178" t="str">
        <f>IF(G103&gt;0,"JA","---")</f>
        <v>JA</v>
      </c>
      <c r="I103" s="177"/>
      <c r="K103" t="b">
        <f ca="1">UPPER(_xlfn.FORMULATEXT(H103))=UPPER(_xlfn.FORMULATEXT(H103))</f>
        <v>1</v>
      </c>
    </row>
    <row r="104" spans="1:11" ht="12.9">
      <c r="A104" t="s">
        <v>211</v>
      </c>
      <c r="B104" t="s">
        <v>210</v>
      </c>
      <c r="C104" t="s">
        <v>209</v>
      </c>
      <c r="D104" t="s">
        <v>208</v>
      </c>
      <c r="E104">
        <v>85095</v>
      </c>
      <c r="F104" t="s">
        <v>207</v>
      </c>
      <c r="G104" s="166">
        <v>105</v>
      </c>
      <c r="H104" s="178" t="str">
        <f>IF(G104&gt;0,"JA","---")</f>
        <v>JA</v>
      </c>
      <c r="I104" s="177"/>
      <c r="K104" t="b">
        <f ca="1">UPPER(_xlfn.FORMULATEXT(H104))=UPPER(_xlfn.FORMULATEXT(H104))</f>
        <v>1</v>
      </c>
    </row>
    <row r="105" spans="1:11" ht="12.9">
      <c r="A105" t="s">
        <v>206</v>
      </c>
      <c r="B105" t="s">
        <v>205</v>
      </c>
      <c r="C105" t="s">
        <v>602</v>
      </c>
      <c r="D105" t="s">
        <v>204</v>
      </c>
      <c r="E105">
        <v>56751</v>
      </c>
      <c r="F105" t="s">
        <v>203</v>
      </c>
      <c r="G105" s="166">
        <v>190</v>
      </c>
      <c r="H105" s="178" t="str">
        <f>IF(G105&gt;0,"JA","---")</f>
        <v>JA</v>
      </c>
      <c r="I105" s="177"/>
      <c r="K105" t="b">
        <f ca="1">UPPER(_xlfn.FORMULATEXT(H105))=UPPER(_xlfn.FORMULATEXT(H105))</f>
        <v>1</v>
      </c>
    </row>
    <row r="106" spans="1:11" ht="13.2" customHeight="1">
      <c r="A106" s="172"/>
      <c r="B106" s="172"/>
      <c r="C106" s="172"/>
      <c r="D106" s="172"/>
      <c r="E106" s="172"/>
      <c r="F106" s="172"/>
      <c r="G106" s="171"/>
      <c r="H106" s="176"/>
      <c r="I106" s="172"/>
    </row>
    <row r="107" spans="1:11" ht="15.9">
      <c r="F107" s="169" t="s">
        <v>176</v>
      </c>
      <c r="G107" s="188">
        <f>SUM(G6:G105)</f>
        <v>10905</v>
      </c>
    </row>
    <row r="108" spans="1:11" ht="12.9">
      <c r="F108" s="169" t="s">
        <v>172</v>
      </c>
      <c r="G108" s="170">
        <f>COUNT(G6:G105)</f>
        <v>92</v>
      </c>
    </row>
    <row r="109" spans="1:11" ht="12.9">
      <c r="F109" s="169" t="s">
        <v>173</v>
      </c>
      <c r="G109" s="183">
        <f>AVERAGE(G6:G105)</f>
        <v>118.53260869565217</v>
      </c>
      <c r="H109" s="175"/>
    </row>
  </sheetData>
  <mergeCells count="1">
    <mergeCell ref="A1:H1"/>
  </mergeCells>
  <conditionalFormatting sqref="G107">
    <cfRule type="cellIs" dxfId="10" priority="2" operator="equal">
      <formula>SUM(G6:G105)</formula>
    </cfRule>
  </conditionalFormatting>
  <conditionalFormatting sqref="G108">
    <cfRule type="cellIs" dxfId="9" priority="3" operator="equal">
      <formula>COUNT(G6:G105)</formula>
    </cfRule>
  </conditionalFormatting>
  <conditionalFormatting sqref="G109">
    <cfRule type="cellIs" dxfId="8" priority="1" operator="equal">
      <formula>AVERAGE(G6:G105)</formula>
    </cfRule>
  </conditionalFormatting>
  <conditionalFormatting sqref="H6:H105">
    <cfRule type="cellIs" dxfId="7" priority="5" operator="equal">
      <formula>IF(G6&gt;0,UPPER("JA"),"---")</formula>
    </cfRule>
  </conditionalFormatting>
  <conditionalFormatting sqref="I6:I105 H109">
    <cfRule type="cellIs" dxfId="6" priority="4" operator="equal">
      <formula>"Gut gemacht!"</formula>
    </cfRule>
  </conditionalFormatting>
  <printOptions gridLines="1"/>
  <pageMargins left="0.78749999999999998" right="0.78749999999999998" top="0.88611111111111096" bottom="0.88611111111111096" header="0.78749999999999998" footer="0.78749999999999998"/>
  <pageSetup paperSize="9" orientation="portrait" useFirstPageNumber="1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D730E-A067-4398-A541-D63B9F0367FA}">
  <sheetPr>
    <tabColor rgb="FF92D050"/>
  </sheetPr>
  <dimension ref="A1:IT57"/>
  <sheetViews>
    <sheetView workbookViewId="0">
      <selection sqref="A1:G1"/>
    </sheetView>
  </sheetViews>
  <sheetFormatPr baseColWidth="10" defaultColWidth="11.58203125" defaultRowHeight="12.9"/>
  <cols>
    <col min="1" max="1" width="13.6640625" bestFit="1" customWidth="1"/>
    <col min="2" max="2" width="12.33203125" customWidth="1"/>
    <col min="3" max="4" width="12" customWidth="1"/>
    <col min="5" max="5" width="12.08203125" customWidth="1"/>
    <col min="6" max="6" width="13.33203125" customWidth="1"/>
    <col min="7" max="10" width="12.33203125" customWidth="1"/>
  </cols>
  <sheetData>
    <row r="1" spans="1:254" ht="52.2" customHeight="1">
      <c r="A1" s="195" t="s">
        <v>604</v>
      </c>
      <c r="B1" s="195"/>
      <c r="C1" s="195"/>
      <c r="D1" s="195"/>
      <c r="E1" s="195"/>
      <c r="F1" s="195"/>
      <c r="G1" s="195"/>
      <c r="H1" s="3"/>
      <c r="I1" s="192" t="s">
        <v>603</v>
      </c>
      <c r="J1" s="9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</row>
    <row r="2" spans="1:254" ht="30.9">
      <c r="A2" s="196" t="s">
        <v>20</v>
      </c>
      <c r="B2" s="196"/>
      <c r="C2" s="196"/>
      <c r="D2" s="196"/>
      <c r="E2" s="196"/>
      <c r="F2" s="196"/>
      <c r="G2" s="196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</row>
    <row r="3" spans="1:254">
      <c r="A3" s="48"/>
      <c r="B3" s="48"/>
      <c r="C3" s="48"/>
      <c r="D3" s="48"/>
      <c r="E3" s="48"/>
      <c r="F3" s="48"/>
      <c r="G3" s="4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</row>
    <row r="4" spans="1:254">
      <c r="A4" s="193" t="s">
        <v>34</v>
      </c>
      <c r="B4" s="50" t="s">
        <v>16</v>
      </c>
      <c r="C4" s="50" t="s">
        <v>17</v>
      </c>
      <c r="D4" s="50" t="s">
        <v>18</v>
      </c>
      <c r="E4" s="50" t="s">
        <v>19</v>
      </c>
      <c r="F4" s="51" t="s">
        <v>10</v>
      </c>
      <c r="G4" s="52" t="s">
        <v>24</v>
      </c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</row>
    <row r="5" spans="1:254">
      <c r="A5" s="194" t="s">
        <v>35</v>
      </c>
      <c r="B5" s="54">
        <v>18563</v>
      </c>
      <c r="C5" s="54">
        <v>21568</v>
      </c>
      <c r="D5" s="54">
        <v>21560</v>
      </c>
      <c r="E5" s="54">
        <v>36581</v>
      </c>
      <c r="F5" s="54">
        <f>SUM(B5:E5)</f>
        <v>98272</v>
      </c>
      <c r="G5" s="91">
        <f>F5/F12</f>
        <v>0.12457114495867971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</row>
    <row r="6" spans="1:254">
      <c r="A6" s="194" t="s">
        <v>9</v>
      </c>
      <c r="B6" s="54">
        <v>29407</v>
      </c>
      <c r="C6" s="54">
        <v>38070.120000000003</v>
      </c>
      <c r="D6" s="54">
        <v>31000</v>
      </c>
      <c r="E6" s="54">
        <v>50340</v>
      </c>
      <c r="F6" s="54">
        <f>SUM(B6:E6)</f>
        <v>148817.12</v>
      </c>
      <c r="G6" s="91" t="e">
        <f t="shared" ref="G6:G9" si="0">F6/F13</f>
        <v>#DIV/0!</v>
      </c>
      <c r="H6" s="11"/>
      <c r="I6" s="11"/>
      <c r="J6" s="11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</row>
    <row r="7" spans="1:254">
      <c r="A7" s="194" t="s">
        <v>21</v>
      </c>
      <c r="B7" s="54">
        <v>20956</v>
      </c>
      <c r="C7" s="54">
        <v>30704</v>
      </c>
      <c r="D7" s="54">
        <v>61078.34</v>
      </c>
      <c r="E7" s="54">
        <v>41000</v>
      </c>
      <c r="F7" s="54">
        <f>SUM(B7:E7)</f>
        <v>153738.34</v>
      </c>
      <c r="G7" s="91" t="e">
        <f t="shared" si="0"/>
        <v>#DIV/0!</v>
      </c>
      <c r="H7" s="11"/>
      <c r="I7" s="11"/>
      <c r="J7" s="11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</row>
    <row r="8" spans="1:254">
      <c r="A8" s="194" t="s">
        <v>22</v>
      </c>
      <c r="B8" s="54">
        <v>77000</v>
      </c>
      <c r="C8" s="54">
        <v>51929</v>
      </c>
      <c r="D8" s="54">
        <v>48035</v>
      </c>
      <c r="E8" s="54">
        <v>22692.400000000001</v>
      </c>
      <c r="F8" s="54">
        <f>SUM(B8:E8)</f>
        <v>199656.4</v>
      </c>
      <c r="G8" s="91" t="e">
        <f t="shared" si="0"/>
        <v>#DIV/0!</v>
      </c>
      <c r="H8" s="11"/>
      <c r="I8" s="11"/>
      <c r="J8" s="11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</row>
    <row r="9" spans="1:254">
      <c r="A9" s="194" t="s">
        <v>23</v>
      </c>
      <c r="B9" s="54">
        <v>43189.67</v>
      </c>
      <c r="C9" s="54">
        <v>24000</v>
      </c>
      <c r="D9" s="54">
        <v>52718</v>
      </c>
      <c r="E9" s="54">
        <v>68491</v>
      </c>
      <c r="F9" s="54">
        <f>SUM(B9:E9)</f>
        <v>188398.66999999998</v>
      </c>
      <c r="G9" s="91" t="e">
        <f t="shared" si="0"/>
        <v>#DIV/0!</v>
      </c>
      <c r="H9" s="11"/>
      <c r="I9" s="11"/>
      <c r="J9" s="11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</row>
    <row r="10" spans="1:254">
      <c r="A10" s="48"/>
      <c r="B10" s="54"/>
      <c r="C10" s="54"/>
      <c r="D10" s="54"/>
      <c r="E10" s="54"/>
      <c r="F10" s="54"/>
      <c r="G10" s="56"/>
      <c r="H10" s="11"/>
      <c r="I10" s="11"/>
      <c r="J10" s="11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</row>
    <row r="11" spans="1:254">
      <c r="F11" s="54"/>
      <c r="G11" s="56"/>
      <c r="H11" s="11"/>
      <c r="I11" s="11"/>
      <c r="J11" s="11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</row>
    <row r="12" spans="1:254" ht="13.3" thickBot="1">
      <c r="E12" s="117" t="s">
        <v>176</v>
      </c>
      <c r="F12" s="116">
        <f>SUM(F5:F11)</f>
        <v>788882.53</v>
      </c>
      <c r="G12" s="56"/>
      <c r="H12" s="11"/>
      <c r="I12" s="11"/>
      <c r="J12" s="11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</row>
    <row r="13" spans="1:254" ht="13.3" thickTop="1">
      <c r="F13" s="54"/>
      <c r="G13" s="54"/>
      <c r="H13" s="11"/>
      <c r="I13" s="11"/>
      <c r="J13" s="11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</row>
    <row r="14" spans="1:254">
      <c r="F14" s="54"/>
      <c r="G14" s="54"/>
      <c r="H14" s="11"/>
      <c r="I14" s="11"/>
      <c r="J14" s="11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</row>
    <row r="15" spans="1:254">
      <c r="F15" s="54"/>
      <c r="G15" s="54"/>
      <c r="H15" s="11"/>
      <c r="I15" s="11"/>
      <c r="J15" s="11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</row>
    <row r="16" spans="1:254">
      <c r="F16" s="54"/>
      <c r="G16" s="54"/>
      <c r="H16" s="11"/>
      <c r="I16" s="11"/>
      <c r="J16" s="11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</row>
    <row r="17" spans="1:254">
      <c r="F17" s="54"/>
      <c r="G17" s="54"/>
      <c r="H17" s="11"/>
      <c r="I17" s="11"/>
      <c r="J17" s="11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</row>
    <row r="18" spans="1:254">
      <c r="F18" s="54"/>
      <c r="G18" s="54"/>
      <c r="H18" s="11"/>
      <c r="I18" s="11"/>
      <c r="J18" s="11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</row>
    <row r="19" spans="1:254">
      <c r="F19" s="48"/>
      <c r="G19" s="48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</row>
    <row r="20" spans="1:254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</row>
    <row r="21" spans="1:254">
      <c r="G21" s="1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</row>
    <row r="22" spans="1:254"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</row>
    <row r="23" spans="1:254"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</row>
    <row r="24" spans="1:254"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</row>
    <row r="25" spans="1:254"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</row>
    <row r="26" spans="1:254"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</row>
    <row r="27" spans="1:254"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</row>
    <row r="28" spans="1:254"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</row>
    <row r="29" spans="1:254"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</row>
    <row r="30" spans="1:254"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</row>
    <row r="31" spans="1:254"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</row>
    <row r="32" spans="1:254"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</row>
    <row r="33" spans="1:254"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</row>
    <row r="34" spans="1:254"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</row>
    <row r="35" spans="1:254"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</row>
    <row r="36" spans="1:25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</row>
    <row r="37" spans="1:254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</row>
    <row r="38" spans="1:254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</row>
    <row r="39" spans="1:254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</row>
    <row r="40" spans="1:254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</row>
    <row r="41" spans="1:254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</row>
    <row r="42" spans="1:254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</row>
    <row r="43" spans="1:254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</row>
    <row r="44" spans="1:25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</row>
    <row r="45" spans="1:254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</row>
    <row r="46" spans="1:254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</row>
    <row r="47" spans="1:254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</row>
    <row r="48" spans="1:254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</row>
    <row r="49" spans="1:254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</row>
    <row r="50" spans="1:254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</row>
    <row r="51" spans="1:254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</row>
    <row r="52" spans="1:254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</row>
    <row r="53" spans="1:254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</row>
    <row r="54" spans="1:25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</row>
    <row r="55" spans="1:254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</row>
    <row r="56" spans="1:254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</row>
    <row r="57" spans="1:254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</row>
  </sheetData>
  <mergeCells count="2">
    <mergeCell ref="A2:G2"/>
    <mergeCell ref="A1:G1"/>
  </mergeCells>
  <conditionalFormatting sqref="G5:G9">
    <cfRule type="cellIs" dxfId="5" priority="1" stopIfTrue="1" operator="equal">
      <formula>F5/$F$12</formula>
    </cfRule>
  </conditionalFormatting>
  <pageMargins left="0.78740157499999996" right="0.78740157499999996" top="0.984251969" bottom="0.984251969" header="0.4921259845" footer="0.4921259845"/>
  <pageSetup paperSize="9" orientation="portrait" horizontalDpi="4294967295" verticalDpi="0" r:id="rId1"/>
  <headerFooter alignWithMargins="0">
    <oddHeader>&amp;A</oddHeader>
    <oddFooter>Seite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772E3-921C-4D83-92C4-9D878ACF51E8}">
  <sheetPr>
    <tabColor theme="2" tint="-9.9978637043366805E-2"/>
  </sheetPr>
  <dimension ref="A1:F20"/>
  <sheetViews>
    <sheetView showGridLines="0" workbookViewId="0">
      <selection sqref="A1:D1"/>
    </sheetView>
  </sheetViews>
  <sheetFormatPr baseColWidth="10" defaultColWidth="11.58203125" defaultRowHeight="12.9"/>
  <cols>
    <col min="2" max="2" width="15" customWidth="1"/>
    <col min="3" max="3" width="11.6640625" customWidth="1"/>
    <col min="4" max="4" width="16.6640625" customWidth="1"/>
  </cols>
  <sheetData>
    <row r="1" spans="1:4" ht="55.2" customHeight="1">
      <c r="A1" s="144" t="s">
        <v>612</v>
      </c>
      <c r="B1" s="144"/>
      <c r="C1" s="144"/>
      <c r="D1" s="144"/>
    </row>
    <row r="2" spans="1:4" ht="20.6">
      <c r="A2" s="46"/>
      <c r="B2" s="47"/>
      <c r="C2" s="46"/>
      <c r="D2" s="47"/>
    </row>
    <row r="3" spans="1:4" ht="20.6">
      <c r="A3" s="147" t="s">
        <v>194</v>
      </c>
      <c r="B3" s="44"/>
      <c r="C3" s="44"/>
      <c r="D3" s="44"/>
    </row>
    <row r="4" spans="1:4" ht="15.9">
      <c r="A4" s="44"/>
      <c r="B4" s="44"/>
      <c r="C4" s="44"/>
      <c r="D4" s="44"/>
    </row>
    <row r="5" spans="1:4" ht="15.9">
      <c r="A5" s="42" t="s">
        <v>11</v>
      </c>
      <c r="B5" s="42" t="s">
        <v>12</v>
      </c>
      <c r="C5" s="42" t="s">
        <v>13</v>
      </c>
      <c r="D5" s="42" t="s">
        <v>14</v>
      </c>
    </row>
    <row r="6" spans="1:4" ht="15.9">
      <c r="A6" s="41" t="s">
        <v>15</v>
      </c>
      <c r="B6" s="43">
        <v>1000</v>
      </c>
      <c r="C6" s="85"/>
      <c r="D6" s="86"/>
    </row>
    <row r="7" spans="1:4" ht="15.9">
      <c r="A7" s="41" t="s">
        <v>8</v>
      </c>
      <c r="B7" s="43">
        <v>2000</v>
      </c>
      <c r="C7" s="87"/>
      <c r="D7" s="88"/>
    </row>
    <row r="8" spans="1:4" ht="15.9">
      <c r="A8" s="41" t="s">
        <v>9</v>
      </c>
      <c r="B8" s="43">
        <v>3000</v>
      </c>
      <c r="C8" s="87"/>
      <c r="D8" s="88"/>
    </row>
    <row r="9" spans="1:4" ht="15.9">
      <c r="A9" s="41" t="s">
        <v>21</v>
      </c>
      <c r="B9" s="43">
        <v>5000</v>
      </c>
      <c r="C9" s="87"/>
      <c r="D9" s="88"/>
    </row>
    <row r="10" spans="1:4" ht="15.9">
      <c r="A10" s="41" t="s">
        <v>27</v>
      </c>
      <c r="B10" s="43">
        <v>4000</v>
      </c>
      <c r="C10" s="87"/>
      <c r="D10" s="88"/>
    </row>
    <row r="11" spans="1:4" ht="15.9">
      <c r="A11" s="41" t="s">
        <v>32</v>
      </c>
      <c r="B11" s="43">
        <v>4500</v>
      </c>
      <c r="C11" s="87"/>
      <c r="D11" s="88"/>
    </row>
    <row r="12" spans="1:4" ht="15.9">
      <c r="A12" s="41" t="s">
        <v>33</v>
      </c>
      <c r="B12" s="43">
        <v>2000</v>
      </c>
      <c r="C12" s="89"/>
      <c r="D12" s="90"/>
    </row>
    <row r="13" spans="1:4" ht="15.9">
      <c r="A13" s="41"/>
      <c r="B13" s="41"/>
      <c r="C13" s="41"/>
      <c r="D13" s="41"/>
    </row>
    <row r="14" spans="1:4" ht="15.9">
      <c r="A14" s="41" t="s">
        <v>13</v>
      </c>
      <c r="B14" s="149">
        <v>0.15</v>
      </c>
      <c r="C14" s="45"/>
      <c r="D14" s="43"/>
    </row>
    <row r="15" spans="1:4">
      <c r="B15" s="5"/>
      <c r="C15" s="6"/>
      <c r="D15" s="5"/>
    </row>
    <row r="16" spans="1:4">
      <c r="B16" s="5"/>
      <c r="C16" s="6"/>
      <c r="D16" s="5"/>
    </row>
    <row r="17" spans="1:6">
      <c r="A17" s="12"/>
      <c r="B17" s="12"/>
      <c r="C17" s="12"/>
      <c r="D17" s="12"/>
      <c r="E17" s="12"/>
      <c r="F17" s="12"/>
    </row>
    <row r="18" spans="1:6">
      <c r="A18" s="12"/>
      <c r="B18" s="12"/>
      <c r="C18" s="12"/>
      <c r="D18" s="12"/>
      <c r="E18" s="12"/>
      <c r="F18" s="12"/>
    </row>
    <row r="19" spans="1:6">
      <c r="A19" s="12"/>
      <c r="B19" s="12"/>
      <c r="C19" s="12"/>
      <c r="D19" s="12"/>
      <c r="E19" s="12"/>
      <c r="F19" s="12"/>
    </row>
    <row r="20" spans="1:6">
      <c r="A20" s="12"/>
      <c r="B20" s="12"/>
      <c r="C20" s="12"/>
      <c r="D20" s="12"/>
      <c r="E20" s="12"/>
      <c r="F20" s="12"/>
    </row>
  </sheetData>
  <mergeCells count="1">
    <mergeCell ref="A1:D1"/>
  </mergeCells>
  <conditionalFormatting sqref="C6:C12">
    <cfRule type="cellIs" dxfId="63" priority="1" stopIfTrue="1" operator="equal">
      <formula>B6*$B$14</formula>
    </cfRule>
  </conditionalFormatting>
  <conditionalFormatting sqref="D6:D12">
    <cfRule type="cellIs" dxfId="62" priority="2" stopIfTrue="1" operator="equal">
      <formula>B6-C6</formula>
    </cfRule>
  </conditionalFormatting>
  <pageMargins left="0.78740157499999996" right="0.78740157499999996" top="0.984251969" bottom="0.984251969" header="0.4921259845" footer="0.4921259845"/>
  <pageSetup paperSize="9" orientation="portrait" horizontalDpi="4294967293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0957C-CD00-407A-8C3D-3561011B461C}">
  <sheetPr>
    <tabColor rgb="FF92D050"/>
  </sheetPr>
  <dimension ref="A1:IT57"/>
  <sheetViews>
    <sheetView workbookViewId="0">
      <selection sqref="A1:G1"/>
    </sheetView>
  </sheetViews>
  <sheetFormatPr baseColWidth="10" defaultColWidth="11.58203125" defaultRowHeight="12.9"/>
  <cols>
    <col min="1" max="1" width="13.6640625" bestFit="1" customWidth="1"/>
    <col min="2" max="2" width="12.33203125" customWidth="1"/>
    <col min="3" max="4" width="12" customWidth="1"/>
    <col min="5" max="5" width="12.08203125" customWidth="1"/>
    <col min="6" max="6" width="13.33203125" customWidth="1"/>
    <col min="7" max="10" width="12.33203125" customWidth="1"/>
  </cols>
  <sheetData>
    <row r="1" spans="1:254" ht="52.2" customHeight="1">
      <c r="A1" s="143" t="s">
        <v>605</v>
      </c>
      <c r="B1" s="143"/>
      <c r="C1" s="143"/>
      <c r="D1" s="143"/>
      <c r="E1" s="143"/>
      <c r="F1" s="143"/>
      <c r="G1" s="143"/>
      <c r="H1" s="3"/>
      <c r="I1" s="3"/>
      <c r="J1" s="9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</row>
    <row r="2" spans="1:254" ht="51.45" customHeight="1">
      <c r="A2" s="196" t="s">
        <v>20</v>
      </c>
      <c r="B2" s="196"/>
      <c r="C2" s="196"/>
      <c r="D2" s="196"/>
      <c r="E2" s="196"/>
      <c r="F2" s="196"/>
      <c r="G2" s="196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</row>
    <row r="3" spans="1:254">
      <c r="A3" s="48"/>
      <c r="B3" s="48"/>
      <c r="C3" s="48"/>
      <c r="D3" s="48"/>
      <c r="E3" s="48"/>
      <c r="F3" s="48"/>
      <c r="G3" s="4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</row>
    <row r="4" spans="1:254">
      <c r="A4" s="49" t="s">
        <v>34</v>
      </c>
      <c r="B4" s="50" t="s">
        <v>16</v>
      </c>
      <c r="C4" s="50" t="s">
        <v>17</v>
      </c>
      <c r="D4" s="50" t="s">
        <v>18</v>
      </c>
      <c r="E4" s="50" t="s">
        <v>19</v>
      </c>
      <c r="F4" s="51" t="s">
        <v>10</v>
      </c>
      <c r="G4" s="52" t="s">
        <v>24</v>
      </c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</row>
    <row r="5" spans="1:254">
      <c r="A5" s="53" t="s">
        <v>35</v>
      </c>
      <c r="B5" s="54">
        <v>18563</v>
      </c>
      <c r="C5" s="54">
        <v>21568</v>
      </c>
      <c r="D5" s="54">
        <v>21560</v>
      </c>
      <c r="E5" s="54">
        <v>36581</v>
      </c>
      <c r="F5" s="54">
        <f>SUM(B5:E5)</f>
        <v>98272</v>
      </c>
      <c r="G5" s="91">
        <f>F5/$F$12</f>
        <v>0.12457114495867971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</row>
    <row r="6" spans="1:254">
      <c r="A6" s="55" t="s">
        <v>9</v>
      </c>
      <c r="B6" s="54">
        <v>29407</v>
      </c>
      <c r="C6" s="54">
        <v>38070.120000000003</v>
      </c>
      <c r="D6" s="54">
        <v>31000</v>
      </c>
      <c r="E6" s="54">
        <v>50340</v>
      </c>
      <c r="F6" s="54">
        <f>SUM(B6:E6)</f>
        <v>148817.12</v>
      </c>
      <c r="G6" s="91">
        <f t="shared" ref="G6:G9" si="0">F6/$F$12</f>
        <v>0.18864294028668627</v>
      </c>
      <c r="H6" s="11"/>
      <c r="I6" s="11"/>
      <c r="J6" s="11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</row>
    <row r="7" spans="1:254">
      <c r="A7" s="55" t="s">
        <v>21</v>
      </c>
      <c r="B7" s="54">
        <v>20956</v>
      </c>
      <c r="C7" s="54">
        <v>30704</v>
      </c>
      <c r="D7" s="54">
        <v>61078.34</v>
      </c>
      <c r="E7" s="54">
        <v>41000</v>
      </c>
      <c r="F7" s="54">
        <f>SUM(B7:E7)</f>
        <v>153738.34</v>
      </c>
      <c r="G7" s="91">
        <f t="shared" si="0"/>
        <v>0.19488115676740869</v>
      </c>
      <c r="H7" s="11"/>
      <c r="I7" s="11"/>
      <c r="J7" s="11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</row>
    <row r="8" spans="1:254">
      <c r="A8" s="55" t="s">
        <v>22</v>
      </c>
      <c r="B8" s="54">
        <v>77000</v>
      </c>
      <c r="C8" s="54">
        <v>51929</v>
      </c>
      <c r="D8" s="54">
        <v>48035</v>
      </c>
      <c r="E8" s="54">
        <v>22692.400000000001</v>
      </c>
      <c r="F8" s="54">
        <f>SUM(B8:E8)</f>
        <v>199656.4</v>
      </c>
      <c r="G8" s="91">
        <f t="shared" si="0"/>
        <v>0.25308761749357028</v>
      </c>
      <c r="H8" s="11"/>
      <c r="I8" s="11"/>
      <c r="J8" s="11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</row>
    <row r="9" spans="1:254">
      <c r="A9" s="55" t="s">
        <v>23</v>
      </c>
      <c r="B9" s="54">
        <v>43189.67</v>
      </c>
      <c r="C9" s="54">
        <v>24000</v>
      </c>
      <c r="D9" s="54">
        <v>52718</v>
      </c>
      <c r="E9" s="54">
        <v>68491</v>
      </c>
      <c r="F9" s="54">
        <f>SUM(B9:E9)</f>
        <v>188398.66999999998</v>
      </c>
      <c r="G9" s="91">
        <f t="shared" si="0"/>
        <v>0.23881714049365496</v>
      </c>
      <c r="H9" s="11"/>
      <c r="I9" s="11"/>
      <c r="J9" s="11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</row>
    <row r="10" spans="1:254">
      <c r="A10" s="48"/>
      <c r="B10" s="54"/>
      <c r="C10" s="54"/>
      <c r="D10" s="54"/>
      <c r="E10" s="54"/>
      <c r="F10" s="54"/>
      <c r="G10" s="56"/>
      <c r="H10" s="11"/>
      <c r="I10" s="11"/>
      <c r="J10" s="11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</row>
    <row r="11" spans="1:254">
      <c r="F11" s="54"/>
      <c r="G11" s="56"/>
      <c r="H11" s="11"/>
      <c r="I11" s="11"/>
      <c r="J11" s="11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</row>
    <row r="12" spans="1:254" ht="13.3" thickBot="1">
      <c r="E12" s="117" t="s">
        <v>176</v>
      </c>
      <c r="F12" s="116">
        <f>SUM(F5:F11)</f>
        <v>788882.53</v>
      </c>
      <c r="G12" s="56"/>
      <c r="H12" s="11"/>
      <c r="I12" s="11"/>
      <c r="J12" s="11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</row>
    <row r="13" spans="1:254" ht="13.3" thickTop="1">
      <c r="F13" s="54"/>
      <c r="G13" s="54"/>
      <c r="H13" s="11"/>
      <c r="I13" s="11"/>
      <c r="J13" s="11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</row>
    <row r="14" spans="1:254">
      <c r="F14" s="54"/>
      <c r="G14" s="54"/>
      <c r="H14" s="11"/>
      <c r="I14" s="11"/>
      <c r="J14" s="11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</row>
    <row r="15" spans="1:254">
      <c r="F15" s="54"/>
      <c r="G15" s="54"/>
      <c r="H15" s="11"/>
      <c r="I15" s="11"/>
      <c r="J15" s="11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</row>
    <row r="16" spans="1:254">
      <c r="F16" s="54"/>
      <c r="G16" s="54"/>
      <c r="H16" s="11"/>
      <c r="I16" s="11"/>
      <c r="J16" s="11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</row>
    <row r="17" spans="1:254">
      <c r="F17" s="54"/>
      <c r="G17" s="54"/>
      <c r="H17" s="11"/>
      <c r="I17" s="11"/>
      <c r="J17" s="11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</row>
    <row r="18" spans="1:254">
      <c r="F18" s="54"/>
      <c r="G18" s="54"/>
      <c r="H18" s="11"/>
      <c r="I18" s="11"/>
      <c r="J18" s="11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</row>
    <row r="19" spans="1:254">
      <c r="F19" s="48"/>
      <c r="G19" s="48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</row>
    <row r="20" spans="1:254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</row>
    <row r="21" spans="1:254">
      <c r="G21" s="1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</row>
    <row r="22" spans="1:254"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</row>
    <row r="23" spans="1:254"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</row>
    <row r="24" spans="1:254"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</row>
    <row r="25" spans="1:254"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</row>
    <row r="26" spans="1:254"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</row>
    <row r="27" spans="1:254"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</row>
    <row r="28" spans="1:254"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</row>
    <row r="29" spans="1:254"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</row>
    <row r="30" spans="1:254"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</row>
    <row r="31" spans="1:254"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</row>
    <row r="32" spans="1:254"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</row>
    <row r="33" spans="1:254"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</row>
    <row r="34" spans="1:254"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</row>
    <row r="35" spans="1:254"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</row>
    <row r="36" spans="1:25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</row>
    <row r="37" spans="1:254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</row>
    <row r="38" spans="1:254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</row>
    <row r="39" spans="1:254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</row>
    <row r="40" spans="1:254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</row>
    <row r="41" spans="1:254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</row>
    <row r="42" spans="1:254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</row>
    <row r="43" spans="1:254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</row>
    <row r="44" spans="1:25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</row>
    <row r="45" spans="1:254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</row>
    <row r="46" spans="1:254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</row>
    <row r="47" spans="1:254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</row>
    <row r="48" spans="1:254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</row>
    <row r="49" spans="1:254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</row>
    <row r="50" spans="1:254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</row>
    <row r="51" spans="1:254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</row>
    <row r="52" spans="1:254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</row>
    <row r="53" spans="1:254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</row>
    <row r="54" spans="1:25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</row>
    <row r="55" spans="1:254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</row>
    <row r="56" spans="1:254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</row>
    <row r="57" spans="1:254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</row>
  </sheetData>
  <mergeCells count="2">
    <mergeCell ref="A2:G2"/>
    <mergeCell ref="A1:G1"/>
  </mergeCells>
  <conditionalFormatting sqref="G5:G9">
    <cfRule type="cellIs" dxfId="4" priority="1" stopIfTrue="1" operator="equal">
      <formula>F5/$F$12</formula>
    </cfRule>
  </conditionalFormatting>
  <pageMargins left="0.78740157499999996" right="0.78740157499999996" top="0.984251969" bottom="0.984251969" header="0.4921259845" footer="0.4921259845"/>
  <pageSetup paperSize="9" orientation="portrait" horizontalDpi="4294967295" verticalDpi="0" r:id="rId1"/>
  <headerFooter alignWithMargins="0">
    <oddHeader>&amp;A</oddHeader>
    <oddFooter>Seite 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16398-1610-4EBE-8DE4-BA3C7DC0EF54}">
  <sheetPr>
    <tabColor rgb="FF92D050"/>
  </sheetPr>
  <dimension ref="A1:IT57"/>
  <sheetViews>
    <sheetView workbookViewId="0">
      <selection activeCell="A2" sqref="A2:G2"/>
    </sheetView>
  </sheetViews>
  <sheetFormatPr baseColWidth="10" defaultColWidth="11.58203125" defaultRowHeight="12.9"/>
  <cols>
    <col min="1" max="1" width="13.6640625" bestFit="1" customWidth="1"/>
    <col min="2" max="2" width="12.33203125" customWidth="1"/>
    <col min="3" max="4" width="12" customWidth="1"/>
    <col min="5" max="5" width="12.08203125" customWidth="1"/>
    <col min="6" max="6" width="13.33203125" customWidth="1"/>
    <col min="7" max="10" width="12.33203125" customWidth="1"/>
  </cols>
  <sheetData>
    <row r="1" spans="1:254" ht="52.2" customHeight="1">
      <c r="A1" s="143" t="s">
        <v>606</v>
      </c>
      <c r="B1" s="143"/>
      <c r="C1" s="143"/>
      <c r="D1" s="143"/>
      <c r="E1" s="143"/>
      <c r="F1" s="143"/>
      <c r="G1" s="143"/>
      <c r="H1" s="3"/>
      <c r="I1" s="3"/>
      <c r="J1" s="9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</row>
    <row r="2" spans="1:254" s="7" customFormat="1" ht="34.5" customHeight="1">
      <c r="A2" s="197" t="s">
        <v>20</v>
      </c>
      <c r="B2" s="197"/>
      <c r="C2" s="197"/>
      <c r="D2" s="197"/>
      <c r="E2" s="197"/>
      <c r="F2" s="197"/>
      <c r="G2" s="197"/>
      <c r="H2" s="8"/>
      <c r="I2" s="8"/>
      <c r="J2" s="10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</row>
    <row r="3" spans="1:254">
      <c r="A3" s="48"/>
      <c r="B3" s="48"/>
      <c r="C3" s="48"/>
      <c r="D3" s="48"/>
      <c r="E3" s="48"/>
      <c r="F3" s="48"/>
      <c r="G3" s="4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</row>
    <row r="4" spans="1:254">
      <c r="A4" s="49" t="s">
        <v>34</v>
      </c>
      <c r="B4" s="50" t="s">
        <v>16</v>
      </c>
      <c r="C4" s="50" t="s">
        <v>17</v>
      </c>
      <c r="D4" s="50" t="s">
        <v>18</v>
      </c>
      <c r="E4" s="50" t="s">
        <v>19</v>
      </c>
      <c r="F4" s="51" t="s">
        <v>10</v>
      </c>
      <c r="G4" s="52" t="s">
        <v>24</v>
      </c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</row>
    <row r="5" spans="1:254">
      <c r="A5" s="53" t="s">
        <v>35</v>
      </c>
      <c r="B5" s="54">
        <v>18563</v>
      </c>
      <c r="C5" s="54">
        <v>21568</v>
      </c>
      <c r="D5" s="54">
        <v>21560</v>
      </c>
      <c r="E5" s="54">
        <v>36581</v>
      </c>
      <c r="F5" s="54">
        <f>SUM(B5:E5)</f>
        <v>98272</v>
      </c>
      <c r="G5" s="91">
        <f>F5/$F$12</f>
        <v>0.12457114495867971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</row>
    <row r="6" spans="1:254">
      <c r="A6" s="55" t="s">
        <v>9</v>
      </c>
      <c r="B6" s="54">
        <v>29407</v>
      </c>
      <c r="C6" s="54">
        <v>38070.120000000003</v>
      </c>
      <c r="D6" s="54">
        <v>31000</v>
      </c>
      <c r="E6" s="54">
        <v>50340</v>
      </c>
      <c r="F6" s="54">
        <f>SUM(B6:E6)</f>
        <v>148817.12</v>
      </c>
      <c r="G6" s="91">
        <f t="shared" ref="G6:G9" si="0">F6/$F$12</f>
        <v>0.18864294028668627</v>
      </c>
      <c r="H6" s="11"/>
      <c r="I6" s="11"/>
      <c r="J6" s="11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</row>
    <row r="7" spans="1:254">
      <c r="A7" s="55" t="s">
        <v>21</v>
      </c>
      <c r="B7" s="54">
        <v>20956</v>
      </c>
      <c r="C7" s="54">
        <v>30704</v>
      </c>
      <c r="D7" s="54">
        <v>61078.34</v>
      </c>
      <c r="E7" s="54">
        <v>41000</v>
      </c>
      <c r="F7" s="54">
        <f>SUM(B7:E7)</f>
        <v>153738.34</v>
      </c>
      <c r="G7" s="91">
        <f t="shared" si="0"/>
        <v>0.19488115676740869</v>
      </c>
      <c r="H7" s="11"/>
      <c r="I7" s="11"/>
      <c r="J7" s="11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</row>
    <row r="8" spans="1:254">
      <c r="A8" s="55" t="s">
        <v>22</v>
      </c>
      <c r="B8" s="54">
        <v>77000</v>
      </c>
      <c r="C8" s="54">
        <v>51929</v>
      </c>
      <c r="D8" s="54">
        <v>48035</v>
      </c>
      <c r="E8" s="54">
        <v>22692.400000000001</v>
      </c>
      <c r="F8" s="54">
        <f>SUM(B8:E8)</f>
        <v>199656.4</v>
      </c>
      <c r="G8" s="91">
        <f t="shared" si="0"/>
        <v>0.25308761749357028</v>
      </c>
      <c r="H8" s="11"/>
      <c r="I8" s="11"/>
      <c r="J8" s="11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</row>
    <row r="9" spans="1:254">
      <c r="A9" s="55" t="s">
        <v>23</v>
      </c>
      <c r="B9" s="54">
        <v>43189.67</v>
      </c>
      <c r="C9" s="54">
        <v>24000</v>
      </c>
      <c r="D9" s="54">
        <v>52718</v>
      </c>
      <c r="E9" s="54">
        <v>68491</v>
      </c>
      <c r="F9" s="54">
        <f>SUM(B9:E9)</f>
        <v>188398.66999999998</v>
      </c>
      <c r="G9" s="91">
        <f t="shared" si="0"/>
        <v>0.23881714049365496</v>
      </c>
      <c r="H9" s="11"/>
      <c r="I9" s="11"/>
      <c r="J9" s="11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</row>
    <row r="10" spans="1:254">
      <c r="A10" s="48"/>
      <c r="B10" s="54"/>
      <c r="C10" s="54"/>
      <c r="D10" s="54"/>
      <c r="E10" s="54"/>
      <c r="F10" s="54"/>
      <c r="G10" s="56"/>
      <c r="H10" s="11"/>
      <c r="I10" s="11"/>
      <c r="J10" s="11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</row>
    <row r="11" spans="1:254">
      <c r="F11" s="54"/>
      <c r="G11" s="56"/>
      <c r="H11" s="11"/>
      <c r="I11" s="11"/>
      <c r="J11" s="11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</row>
    <row r="12" spans="1:254" ht="13.3" thickBot="1">
      <c r="E12" s="117" t="s">
        <v>176</v>
      </c>
      <c r="F12" s="116">
        <f>SUM(F5:F11)</f>
        <v>788882.53</v>
      </c>
      <c r="G12" s="56"/>
      <c r="H12" s="11"/>
      <c r="I12" s="11"/>
      <c r="J12" s="11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</row>
    <row r="13" spans="1:254" ht="13.3" thickTop="1">
      <c r="F13" s="54"/>
      <c r="G13" s="54"/>
      <c r="H13" s="11"/>
      <c r="I13" s="11"/>
      <c r="J13" s="11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</row>
    <row r="14" spans="1:254">
      <c r="F14" s="54"/>
      <c r="G14" s="54"/>
      <c r="H14" s="11"/>
      <c r="I14" s="11"/>
      <c r="J14" s="11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</row>
    <row r="15" spans="1:254">
      <c r="F15" s="54"/>
      <c r="G15" s="54"/>
      <c r="H15" s="11"/>
      <c r="I15" s="11"/>
      <c r="J15" s="11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</row>
    <row r="16" spans="1:254">
      <c r="F16" s="54"/>
      <c r="G16" s="54"/>
      <c r="H16" s="11"/>
      <c r="I16" s="11"/>
      <c r="J16" s="11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</row>
    <row r="17" spans="1:254">
      <c r="F17" s="54"/>
      <c r="G17" s="54"/>
      <c r="H17" s="11"/>
      <c r="I17" s="11"/>
      <c r="J17" s="11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</row>
    <row r="18" spans="1:254">
      <c r="F18" s="54"/>
      <c r="G18" s="54"/>
      <c r="H18" s="11"/>
      <c r="I18" s="11"/>
      <c r="J18" s="11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</row>
    <row r="19" spans="1:254">
      <c r="F19" s="48"/>
      <c r="G19" s="48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</row>
    <row r="20" spans="1:254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</row>
    <row r="21" spans="1:254">
      <c r="G21" s="1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</row>
    <row r="22" spans="1:254"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</row>
    <row r="23" spans="1:254"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</row>
    <row r="24" spans="1:254"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</row>
    <row r="25" spans="1:254"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</row>
    <row r="26" spans="1:254"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</row>
    <row r="27" spans="1:254"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</row>
    <row r="28" spans="1:254"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</row>
    <row r="29" spans="1:254"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</row>
    <row r="30" spans="1:254"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</row>
    <row r="31" spans="1:254"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</row>
    <row r="32" spans="1:254"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</row>
    <row r="33" spans="1:254"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</row>
    <row r="34" spans="1:254"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</row>
    <row r="35" spans="1:254"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</row>
    <row r="36" spans="1:25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</row>
    <row r="37" spans="1:254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</row>
    <row r="38" spans="1:254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</row>
    <row r="39" spans="1:254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</row>
    <row r="40" spans="1:254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</row>
    <row r="41" spans="1:254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</row>
    <row r="42" spans="1:254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</row>
    <row r="43" spans="1:254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</row>
    <row r="44" spans="1:25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</row>
    <row r="45" spans="1:254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</row>
    <row r="46" spans="1:254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</row>
    <row r="47" spans="1:254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</row>
    <row r="48" spans="1:254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</row>
    <row r="49" spans="1:254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</row>
    <row r="50" spans="1:254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</row>
    <row r="51" spans="1:254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</row>
    <row r="52" spans="1:254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</row>
    <row r="53" spans="1:254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</row>
    <row r="54" spans="1:25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</row>
    <row r="55" spans="1:254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</row>
    <row r="56" spans="1:254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</row>
    <row r="57" spans="1:254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</row>
  </sheetData>
  <mergeCells count="2">
    <mergeCell ref="A2:G2"/>
    <mergeCell ref="A1:G1"/>
  </mergeCells>
  <conditionalFormatting sqref="G5:G9">
    <cfRule type="cellIs" dxfId="3" priority="1" stopIfTrue="1" operator="equal">
      <formula>F5/$F$12</formula>
    </cfRule>
  </conditionalFormatting>
  <pageMargins left="0.78740157499999996" right="0.78740157499999996" top="0.984251969" bottom="0.984251969" header="0.4921259845" footer="0.4921259845"/>
  <pageSetup paperSize="9" orientation="portrait" horizontalDpi="4294967295" verticalDpi="1200" r:id="rId1"/>
  <headerFooter alignWithMargins="0">
    <oddHeader>&amp;A</oddHeader>
    <oddFooter>Seite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DAB2C-B75D-4F97-A0AC-B9B9CA17AD12}">
  <sheetPr>
    <tabColor rgb="FF92D050"/>
  </sheetPr>
  <dimension ref="A1:IT57"/>
  <sheetViews>
    <sheetView workbookViewId="0">
      <selection sqref="A1:H1"/>
    </sheetView>
  </sheetViews>
  <sheetFormatPr baseColWidth="10" defaultColWidth="11.58203125" defaultRowHeight="12.9"/>
  <cols>
    <col min="1" max="1" width="13.6640625" bestFit="1" customWidth="1"/>
    <col min="2" max="2" width="12.33203125" customWidth="1"/>
    <col min="3" max="4" width="12" customWidth="1"/>
    <col min="5" max="5" width="12.08203125" customWidth="1"/>
    <col min="6" max="6" width="13.33203125" customWidth="1"/>
    <col min="7" max="10" width="12.33203125" customWidth="1"/>
  </cols>
  <sheetData>
    <row r="1" spans="1:254" ht="91.95" customHeight="1">
      <c r="A1" s="199" t="s">
        <v>607</v>
      </c>
      <c r="B1" s="199"/>
      <c r="C1" s="199"/>
      <c r="D1" s="199"/>
      <c r="E1" s="199"/>
      <c r="F1" s="199"/>
      <c r="G1" s="199"/>
      <c r="H1" s="199"/>
      <c r="I1" s="3"/>
      <c r="J1" s="9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</row>
    <row r="2" spans="1:254" s="7" customFormat="1" ht="34.5" customHeight="1">
      <c r="A2" s="197" t="s">
        <v>20</v>
      </c>
      <c r="B2" s="197"/>
      <c r="C2" s="197"/>
      <c r="D2" s="197"/>
      <c r="E2" s="197"/>
      <c r="F2" s="197"/>
      <c r="G2" s="197"/>
      <c r="H2" s="8"/>
      <c r="I2" s="8"/>
      <c r="J2" s="10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</row>
    <row r="3" spans="1:254">
      <c r="A3" s="48"/>
      <c r="B3" s="48"/>
      <c r="C3" s="48"/>
      <c r="D3" s="48"/>
      <c r="E3" s="48"/>
      <c r="F3" s="48"/>
      <c r="G3" s="4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</row>
    <row r="4" spans="1:254">
      <c r="A4" s="49" t="s">
        <v>34</v>
      </c>
      <c r="B4" s="50" t="s">
        <v>16</v>
      </c>
      <c r="C4" s="50" t="s">
        <v>17</v>
      </c>
      <c r="D4" s="50" t="s">
        <v>18</v>
      </c>
      <c r="E4" s="50" t="s">
        <v>19</v>
      </c>
      <c r="F4" s="51" t="s">
        <v>10</v>
      </c>
      <c r="G4" s="52" t="s">
        <v>24</v>
      </c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</row>
    <row r="5" spans="1:254">
      <c r="A5" s="53" t="s">
        <v>35</v>
      </c>
      <c r="B5" s="54">
        <v>18563</v>
      </c>
      <c r="C5" s="54">
        <v>21568</v>
      </c>
      <c r="D5" s="54">
        <v>21560</v>
      </c>
      <c r="E5" s="54">
        <v>36581</v>
      </c>
      <c r="F5" s="54">
        <f>SUM(B5:E5)</f>
        <v>98272</v>
      </c>
      <c r="G5" s="91">
        <f>F5/$F$12</f>
        <v>0.12457114495867971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</row>
    <row r="6" spans="1:254">
      <c r="A6" s="55" t="s">
        <v>9</v>
      </c>
      <c r="B6" s="54">
        <v>29407</v>
      </c>
      <c r="C6" s="54">
        <v>38070.120000000003</v>
      </c>
      <c r="D6" s="54">
        <v>31000</v>
      </c>
      <c r="E6" s="54">
        <v>50340</v>
      </c>
      <c r="F6" s="54">
        <f>SUM(B6:E6)</f>
        <v>148817.12</v>
      </c>
      <c r="G6" s="91">
        <f t="shared" ref="G6:G9" si="0">F6/$F$12</f>
        <v>0.18864294028668627</v>
      </c>
      <c r="H6" s="11"/>
      <c r="I6" s="11"/>
      <c r="J6" s="11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</row>
    <row r="7" spans="1:254">
      <c r="A7" s="55" t="s">
        <v>21</v>
      </c>
      <c r="B7" s="54">
        <v>20956</v>
      </c>
      <c r="C7" s="54">
        <v>30704</v>
      </c>
      <c r="D7" s="54">
        <v>61078.34</v>
      </c>
      <c r="E7" s="54">
        <v>41000</v>
      </c>
      <c r="F7" s="54">
        <f>SUM(B7:E7)</f>
        <v>153738.34</v>
      </c>
      <c r="G7" s="91">
        <f t="shared" si="0"/>
        <v>0.19488115676740869</v>
      </c>
      <c r="H7" s="11"/>
      <c r="I7" s="11"/>
      <c r="J7" s="11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</row>
    <row r="8" spans="1:254">
      <c r="A8" s="55" t="s">
        <v>22</v>
      </c>
      <c r="B8" s="54">
        <v>77000</v>
      </c>
      <c r="C8" s="54">
        <v>51929</v>
      </c>
      <c r="D8" s="54">
        <v>48035</v>
      </c>
      <c r="E8" s="54">
        <v>22692.400000000001</v>
      </c>
      <c r="F8" s="54">
        <f>SUM(B8:E8)</f>
        <v>199656.4</v>
      </c>
      <c r="G8" s="91">
        <f t="shared" si="0"/>
        <v>0.25308761749357028</v>
      </c>
      <c r="H8" s="11"/>
      <c r="I8" s="11"/>
      <c r="J8" s="11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</row>
    <row r="9" spans="1:254">
      <c r="A9" s="55" t="s">
        <v>23</v>
      </c>
      <c r="B9" s="54">
        <v>43189.67</v>
      </c>
      <c r="C9" s="54">
        <v>24000</v>
      </c>
      <c r="D9" s="54">
        <v>52718</v>
      </c>
      <c r="E9" s="54">
        <v>68491</v>
      </c>
      <c r="F9" s="54">
        <f>SUM(B9:E9)</f>
        <v>188398.66999999998</v>
      </c>
      <c r="G9" s="91">
        <f t="shared" si="0"/>
        <v>0.23881714049365496</v>
      </c>
      <c r="H9" s="11"/>
      <c r="I9" s="11"/>
      <c r="J9" s="11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</row>
    <row r="10" spans="1:254">
      <c r="A10" s="48"/>
      <c r="B10" s="54"/>
      <c r="C10" s="54"/>
      <c r="D10" s="54"/>
      <c r="E10" s="54"/>
      <c r="F10" s="54"/>
      <c r="G10" s="56"/>
      <c r="H10" s="11"/>
      <c r="I10" s="11"/>
      <c r="J10" s="11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</row>
    <row r="11" spans="1:254">
      <c r="F11" s="54"/>
      <c r="G11" s="56"/>
      <c r="H11" s="11"/>
      <c r="I11" s="11"/>
      <c r="J11" s="11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</row>
    <row r="12" spans="1:254" ht="13.3" thickBot="1">
      <c r="E12" s="117" t="s">
        <v>176</v>
      </c>
      <c r="F12" s="116">
        <f>SUM(F5:F11)</f>
        <v>788882.53</v>
      </c>
      <c r="G12" s="56"/>
      <c r="H12" s="11"/>
      <c r="I12" s="11"/>
      <c r="J12" s="11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</row>
    <row r="13" spans="1:254" ht="13.3" thickTop="1">
      <c r="F13" s="54"/>
      <c r="G13" s="54"/>
      <c r="H13" s="11"/>
      <c r="I13" s="11"/>
      <c r="J13" s="11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</row>
    <row r="14" spans="1:254">
      <c r="F14" s="54"/>
      <c r="G14" s="54"/>
      <c r="H14" s="11"/>
      <c r="I14" s="11"/>
      <c r="J14" s="11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</row>
    <row r="15" spans="1:254">
      <c r="F15" s="54"/>
      <c r="G15" s="54"/>
      <c r="H15" s="11"/>
      <c r="I15" s="11"/>
      <c r="J15" s="11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</row>
    <row r="16" spans="1:254">
      <c r="F16" s="54"/>
      <c r="G16" s="54"/>
      <c r="H16" s="11"/>
      <c r="I16" s="11"/>
      <c r="J16" s="11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</row>
    <row r="17" spans="1:254">
      <c r="F17" s="54"/>
      <c r="G17" s="54"/>
      <c r="H17" s="11"/>
      <c r="I17" s="11"/>
      <c r="J17" s="11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</row>
    <row r="18" spans="1:254">
      <c r="F18" s="54"/>
      <c r="G18" s="54"/>
      <c r="H18" s="11"/>
      <c r="I18" s="11"/>
      <c r="J18" s="11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</row>
    <row r="19" spans="1:254">
      <c r="F19" s="48"/>
      <c r="G19" s="48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</row>
    <row r="20" spans="1:254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</row>
    <row r="21" spans="1:254">
      <c r="G21" s="1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</row>
    <row r="22" spans="1:254"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</row>
    <row r="23" spans="1:254"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</row>
    <row r="24" spans="1:254"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</row>
    <row r="25" spans="1:254"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</row>
    <row r="26" spans="1:254"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</row>
    <row r="27" spans="1:254"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</row>
    <row r="28" spans="1:254"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</row>
    <row r="29" spans="1:254"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</row>
    <row r="30" spans="1:254"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</row>
    <row r="31" spans="1:254"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</row>
    <row r="32" spans="1:254"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</row>
    <row r="33" spans="1:254"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</row>
    <row r="34" spans="1:254"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</row>
    <row r="35" spans="1:254"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</row>
    <row r="36" spans="1:25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</row>
    <row r="37" spans="1:254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</row>
    <row r="38" spans="1:254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</row>
    <row r="39" spans="1:254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</row>
    <row r="40" spans="1:254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</row>
    <row r="41" spans="1:254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</row>
    <row r="42" spans="1:254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</row>
    <row r="43" spans="1:254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</row>
    <row r="44" spans="1:25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</row>
    <row r="45" spans="1:254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</row>
    <row r="46" spans="1:254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</row>
    <row r="47" spans="1:254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</row>
    <row r="48" spans="1:254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</row>
    <row r="49" spans="1:254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</row>
    <row r="50" spans="1:254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</row>
    <row r="51" spans="1:254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</row>
    <row r="52" spans="1:254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</row>
    <row r="53" spans="1:254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</row>
    <row r="54" spans="1:25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</row>
    <row r="55" spans="1:254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</row>
    <row r="56" spans="1:254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</row>
    <row r="57" spans="1:254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</row>
  </sheetData>
  <mergeCells count="2">
    <mergeCell ref="A2:G2"/>
    <mergeCell ref="A1:H1"/>
  </mergeCells>
  <conditionalFormatting sqref="G5:G9">
    <cfRule type="cellIs" dxfId="2" priority="1" stopIfTrue="1" operator="equal">
      <formula>F5/$F$12</formula>
    </cfRule>
  </conditionalFormatting>
  <pageMargins left="0.78740157499999996" right="0.78740157499999996" top="0.984251969" bottom="0.984251969" header="0.4921259845" footer="0.4921259845"/>
  <pageSetup paperSize="9" orientation="landscape" horizontalDpi="4294967295" verticalDpi="1200" r:id="rId1"/>
  <headerFooter alignWithMargins="0">
    <oddHeader>&amp;A</oddHeader>
    <oddFooter>Seite 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90666-1729-4891-B711-07E84B93A8B2}">
  <sheetPr>
    <tabColor rgb="FF92D050"/>
  </sheetPr>
  <dimension ref="A1:IT57"/>
  <sheetViews>
    <sheetView workbookViewId="0">
      <selection activeCell="L18" sqref="L18"/>
    </sheetView>
  </sheetViews>
  <sheetFormatPr baseColWidth="10" defaultColWidth="11.58203125" defaultRowHeight="12.9"/>
  <cols>
    <col min="1" max="1" width="13.6640625" bestFit="1" customWidth="1"/>
    <col min="2" max="2" width="12.33203125" customWidth="1"/>
    <col min="3" max="4" width="12" customWidth="1"/>
    <col min="5" max="5" width="12.08203125" customWidth="1"/>
    <col min="6" max="6" width="13.33203125" customWidth="1"/>
    <col min="7" max="10" width="12.33203125" customWidth="1"/>
  </cols>
  <sheetData>
    <row r="1" spans="1:254" ht="50.6" customHeight="1">
      <c r="A1" s="200" t="s">
        <v>201</v>
      </c>
      <c r="B1" s="200"/>
      <c r="C1" s="200"/>
      <c r="D1" s="200"/>
      <c r="E1" s="200"/>
      <c r="F1" s="200"/>
      <c r="G1" s="200"/>
      <c r="H1" s="3"/>
      <c r="I1" s="3"/>
      <c r="J1" s="9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</row>
    <row r="2" spans="1:254" s="7" customFormat="1" ht="34.5" customHeight="1">
      <c r="A2" s="132" t="s">
        <v>20</v>
      </c>
      <c r="B2" s="132"/>
      <c r="C2" s="132"/>
      <c r="D2" s="132"/>
      <c r="E2" s="132"/>
      <c r="F2" s="132"/>
      <c r="G2" s="132"/>
      <c r="H2" s="8"/>
      <c r="I2" s="8"/>
      <c r="J2" s="10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</row>
    <row r="3" spans="1:254">
      <c r="A3" s="48"/>
      <c r="B3" s="48"/>
      <c r="C3" s="48"/>
      <c r="D3" s="48"/>
      <c r="E3" s="48"/>
      <c r="F3" s="48"/>
      <c r="G3" s="4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</row>
    <row r="4" spans="1:254">
      <c r="A4" s="49" t="s">
        <v>34</v>
      </c>
      <c r="B4" s="50" t="s">
        <v>16</v>
      </c>
      <c r="C4" s="50" t="s">
        <v>17</v>
      </c>
      <c r="D4" s="50" t="s">
        <v>18</v>
      </c>
      <c r="E4" s="50" t="s">
        <v>19</v>
      </c>
      <c r="F4" s="51" t="s">
        <v>10</v>
      </c>
      <c r="G4" s="52" t="s">
        <v>24</v>
      </c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</row>
    <row r="5" spans="1:254">
      <c r="A5" s="53" t="s">
        <v>35</v>
      </c>
      <c r="B5" s="54">
        <v>18563</v>
      </c>
      <c r="C5" s="54">
        <v>21568</v>
      </c>
      <c r="D5" s="54">
        <v>21560</v>
      </c>
      <c r="E5" s="54">
        <v>36581</v>
      </c>
      <c r="F5" s="54">
        <f>SUM(B5:E5)</f>
        <v>98272</v>
      </c>
      <c r="G5" s="91">
        <f>F5/$F$12</f>
        <v>0.12457114495867971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</row>
    <row r="6" spans="1:254">
      <c r="A6" s="55" t="s">
        <v>9</v>
      </c>
      <c r="B6" s="54">
        <v>29407</v>
      </c>
      <c r="C6" s="54">
        <v>38070.120000000003</v>
      </c>
      <c r="D6" s="54">
        <v>31000</v>
      </c>
      <c r="E6" s="54">
        <v>50340</v>
      </c>
      <c r="F6" s="54">
        <f>SUM(B6:E6)</f>
        <v>148817.12</v>
      </c>
      <c r="G6" s="91">
        <f t="shared" ref="G6:G9" si="0">F6/$F$12</f>
        <v>0.18864294028668627</v>
      </c>
      <c r="H6" s="11"/>
      <c r="I6" s="11"/>
      <c r="J6" s="11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</row>
    <row r="7" spans="1:254">
      <c r="A7" s="55" t="s">
        <v>21</v>
      </c>
      <c r="B7" s="54">
        <v>20956</v>
      </c>
      <c r="C7" s="54">
        <v>30704</v>
      </c>
      <c r="D7" s="54">
        <v>61078.34</v>
      </c>
      <c r="E7" s="54">
        <v>41000</v>
      </c>
      <c r="F7" s="54">
        <f>SUM(B7:E7)</f>
        <v>153738.34</v>
      </c>
      <c r="G7" s="91">
        <f t="shared" si="0"/>
        <v>0.19488115676740869</v>
      </c>
      <c r="H7" s="11"/>
      <c r="I7" s="11"/>
      <c r="J7" s="11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</row>
    <row r="8" spans="1:254">
      <c r="A8" s="55" t="s">
        <v>22</v>
      </c>
      <c r="B8" s="54">
        <v>77000</v>
      </c>
      <c r="C8" s="54">
        <v>51929</v>
      </c>
      <c r="D8" s="54">
        <v>48035</v>
      </c>
      <c r="E8" s="54">
        <v>22692.400000000001</v>
      </c>
      <c r="F8" s="54">
        <f>SUM(B8:E8)</f>
        <v>199656.4</v>
      </c>
      <c r="G8" s="91">
        <f t="shared" si="0"/>
        <v>0.25308761749357028</v>
      </c>
      <c r="H8" s="11"/>
      <c r="I8" s="11"/>
      <c r="J8" s="11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</row>
    <row r="9" spans="1:254">
      <c r="A9" s="55" t="s">
        <v>23</v>
      </c>
      <c r="B9" s="54">
        <v>43189.67</v>
      </c>
      <c r="C9" s="54">
        <v>24000</v>
      </c>
      <c r="D9" s="54">
        <v>52718</v>
      </c>
      <c r="E9" s="54">
        <v>68491</v>
      </c>
      <c r="F9" s="54">
        <f>SUM(B9:E9)</f>
        <v>188398.66999999998</v>
      </c>
      <c r="G9" s="91">
        <f t="shared" si="0"/>
        <v>0.23881714049365496</v>
      </c>
      <c r="H9" s="11"/>
      <c r="I9" s="11"/>
      <c r="J9" s="11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</row>
    <row r="10" spans="1:254">
      <c r="A10" s="48"/>
      <c r="B10" s="54"/>
      <c r="C10" s="54"/>
      <c r="D10" s="54"/>
      <c r="E10" s="54"/>
      <c r="F10" s="54"/>
      <c r="G10" s="56"/>
      <c r="H10" s="11"/>
      <c r="I10" s="11"/>
      <c r="J10" s="11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</row>
    <row r="11" spans="1:254">
      <c r="F11" s="54"/>
      <c r="G11" s="56"/>
      <c r="H11" s="11"/>
      <c r="I11" s="11"/>
      <c r="J11" s="11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</row>
    <row r="12" spans="1:254" ht="13.3" thickBot="1">
      <c r="E12" s="117" t="s">
        <v>176</v>
      </c>
      <c r="F12" s="116">
        <f>SUM(F5:F11)</f>
        <v>788882.53</v>
      </c>
      <c r="G12" s="56"/>
      <c r="H12" s="11"/>
      <c r="I12" s="11"/>
      <c r="J12" s="11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</row>
    <row r="13" spans="1:254" ht="13.3" thickTop="1">
      <c r="F13" s="54"/>
      <c r="G13" s="54"/>
      <c r="H13" s="11"/>
      <c r="I13" s="11"/>
      <c r="J13" s="11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</row>
    <row r="14" spans="1:254">
      <c r="F14" s="54"/>
      <c r="G14" s="54"/>
      <c r="H14" s="11"/>
      <c r="I14" s="11"/>
      <c r="J14" s="11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</row>
    <row r="15" spans="1:254">
      <c r="F15" s="54"/>
      <c r="G15" s="54"/>
      <c r="H15" s="11"/>
      <c r="I15" s="11"/>
      <c r="J15" s="11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</row>
    <row r="16" spans="1:254">
      <c r="F16" s="54"/>
      <c r="G16" s="54"/>
      <c r="H16" s="11"/>
      <c r="I16" s="11"/>
      <c r="J16" s="11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</row>
    <row r="17" spans="1:254">
      <c r="F17" s="54"/>
      <c r="G17" s="54"/>
      <c r="H17" s="11"/>
      <c r="I17" s="11"/>
      <c r="J17" s="11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</row>
    <row r="18" spans="1:254">
      <c r="F18" s="54"/>
      <c r="G18" s="54"/>
      <c r="H18" s="11"/>
      <c r="I18" s="11"/>
      <c r="J18" s="11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</row>
    <row r="19" spans="1:254">
      <c r="F19" s="48"/>
      <c r="G19" s="48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</row>
    <row r="20" spans="1:254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</row>
    <row r="21" spans="1:254">
      <c r="G21" s="1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</row>
    <row r="22" spans="1:254"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</row>
    <row r="23" spans="1:254"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</row>
    <row r="24" spans="1:254"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</row>
    <row r="25" spans="1:254"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</row>
    <row r="26" spans="1:254"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</row>
    <row r="27" spans="1:254"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</row>
    <row r="28" spans="1:254"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</row>
    <row r="29" spans="1:254"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</row>
    <row r="30" spans="1:254"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</row>
    <row r="31" spans="1:254"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</row>
    <row r="32" spans="1:254"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</row>
    <row r="33" spans="1:254"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</row>
    <row r="34" spans="1:254"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</row>
    <row r="35" spans="1:254"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</row>
    <row r="36" spans="1:25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</row>
    <row r="37" spans="1:254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</row>
    <row r="38" spans="1:254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</row>
    <row r="39" spans="1:254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</row>
    <row r="40" spans="1:254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</row>
    <row r="41" spans="1:254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</row>
    <row r="42" spans="1:254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</row>
    <row r="43" spans="1:254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</row>
    <row r="44" spans="1:25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</row>
    <row r="45" spans="1:254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</row>
    <row r="46" spans="1:254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</row>
    <row r="47" spans="1:254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</row>
    <row r="48" spans="1:254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</row>
    <row r="49" spans="1:254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</row>
    <row r="50" spans="1:254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</row>
    <row r="51" spans="1:254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</row>
    <row r="52" spans="1:254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</row>
    <row r="53" spans="1:254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</row>
    <row r="54" spans="1:25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</row>
    <row r="55" spans="1:254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</row>
    <row r="56" spans="1:254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</row>
    <row r="57" spans="1:254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</row>
  </sheetData>
  <mergeCells count="2">
    <mergeCell ref="A2:G2"/>
    <mergeCell ref="A1:G1"/>
  </mergeCells>
  <conditionalFormatting sqref="G5:G9">
    <cfRule type="cellIs" dxfId="1" priority="1" stopIfTrue="1" operator="equal">
      <formula>F5/$F$12</formula>
    </cfRule>
  </conditionalFormatting>
  <pageMargins left="0.78740157499999996" right="0.78740157499999996" top="0.984251969" bottom="0.984251969" header="0.4921259845" footer="0.4921259845"/>
  <pageSetup paperSize="9" orientation="landscape" horizontalDpi="4294967295" verticalDpi="1200" r:id="rId1"/>
  <headerFooter alignWithMargins="0">
    <oddHeader>&amp;A</oddHeader>
    <oddFooter>Seite 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39997558519241921"/>
  </sheetPr>
  <dimension ref="A1:IT59"/>
  <sheetViews>
    <sheetView workbookViewId="0">
      <selection activeCell="I32" sqref="I32"/>
    </sheetView>
  </sheetViews>
  <sheetFormatPr baseColWidth="10" defaultColWidth="11.4140625" defaultRowHeight="12.9"/>
  <cols>
    <col min="8" max="10" width="12.33203125" customWidth="1"/>
  </cols>
  <sheetData>
    <row r="1" spans="1:254" ht="22.95" customHeight="1">
      <c r="A1" s="133" t="s">
        <v>169</v>
      </c>
      <c r="B1" s="133"/>
    </row>
    <row r="2" spans="1:254" ht="13.2" customHeight="1">
      <c r="A2" s="105" t="s">
        <v>167</v>
      </c>
      <c r="B2" s="105" t="s">
        <v>168</v>
      </c>
      <c r="H2" s="3"/>
      <c r="I2" s="3"/>
      <c r="J2" s="9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</row>
    <row r="3" spans="1:254" s="7" customFormat="1" ht="15">
      <c r="A3">
        <v>-4</v>
      </c>
      <c r="B3">
        <f>SIN(A3)</f>
        <v>0.7568024953079282</v>
      </c>
      <c r="H3" s="8"/>
      <c r="I3" s="8"/>
      <c r="J3" s="10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</row>
    <row r="4" spans="1:254" ht="15">
      <c r="A4">
        <v>-3.6</v>
      </c>
      <c r="B4">
        <f t="shared" ref="B4:B24" si="0">SIN(A4)</f>
        <v>0.44252044329485246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</row>
    <row r="5" spans="1:254">
      <c r="A5">
        <v>-3.2</v>
      </c>
      <c r="B5">
        <f t="shared" si="0"/>
        <v>5.8374143427580086E-2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</row>
    <row r="6" spans="1:254">
      <c r="A6">
        <v>-2.8</v>
      </c>
      <c r="B6">
        <f t="shared" si="0"/>
        <v>-0.33498815015590511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</row>
    <row r="7" spans="1:254">
      <c r="A7">
        <v>-2.4</v>
      </c>
      <c r="B7">
        <f t="shared" si="0"/>
        <v>-0.67546318055115095</v>
      </c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</row>
    <row r="8" spans="1:254">
      <c r="A8">
        <v>-2</v>
      </c>
      <c r="B8">
        <f t="shared" si="0"/>
        <v>-0.90929742682568171</v>
      </c>
      <c r="H8" s="11"/>
      <c r="I8" s="11"/>
      <c r="J8" s="11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</row>
    <row r="9" spans="1:254">
      <c r="A9">
        <v>-1.6</v>
      </c>
      <c r="B9">
        <f t="shared" si="0"/>
        <v>-0.99957360304150511</v>
      </c>
      <c r="H9" s="11"/>
      <c r="I9" s="11"/>
      <c r="J9" s="11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</row>
    <row r="10" spans="1:254">
      <c r="A10">
        <v>-1.2</v>
      </c>
      <c r="B10">
        <f t="shared" si="0"/>
        <v>-0.93203908596722629</v>
      </c>
      <c r="H10" s="11"/>
      <c r="I10" s="11"/>
      <c r="J10" s="11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</row>
    <row r="11" spans="1:254">
      <c r="A11">
        <v>-0.8</v>
      </c>
      <c r="B11">
        <f t="shared" si="0"/>
        <v>-0.71735609089952279</v>
      </c>
      <c r="H11" s="11"/>
      <c r="I11" s="11"/>
      <c r="J11" s="11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</row>
    <row r="12" spans="1:254">
      <c r="A12">
        <v>-0.4</v>
      </c>
      <c r="B12">
        <f t="shared" si="0"/>
        <v>-0.38941834230865052</v>
      </c>
      <c r="H12" s="11"/>
      <c r="I12" s="11"/>
      <c r="J12" s="11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</row>
    <row r="13" spans="1:254">
      <c r="A13">
        <v>0</v>
      </c>
      <c r="B13">
        <f t="shared" si="0"/>
        <v>0</v>
      </c>
      <c r="H13" s="11"/>
      <c r="I13" s="11"/>
      <c r="J13" s="11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</row>
    <row r="14" spans="1:254">
      <c r="A14">
        <v>0.4</v>
      </c>
      <c r="B14">
        <f t="shared" si="0"/>
        <v>0.38941834230865052</v>
      </c>
      <c r="H14" s="11"/>
      <c r="I14" s="11"/>
      <c r="J14" s="11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</row>
    <row r="15" spans="1:254">
      <c r="A15">
        <v>0.8</v>
      </c>
      <c r="B15">
        <f t="shared" si="0"/>
        <v>0.71735609089952279</v>
      </c>
      <c r="H15" s="11"/>
      <c r="I15" s="11"/>
      <c r="J15" s="11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</row>
    <row r="16" spans="1:254">
      <c r="A16">
        <v>1.2</v>
      </c>
      <c r="B16">
        <f t="shared" si="0"/>
        <v>0.93203908596722629</v>
      </c>
      <c r="H16" s="11"/>
      <c r="I16" s="11"/>
      <c r="J16" s="11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</row>
    <row r="17" spans="1:254">
      <c r="A17">
        <v>1.6</v>
      </c>
      <c r="B17">
        <f t="shared" si="0"/>
        <v>0.99957360304150511</v>
      </c>
      <c r="H17" s="11"/>
      <c r="I17" s="11"/>
      <c r="J17" s="11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</row>
    <row r="18" spans="1:254">
      <c r="A18">
        <v>2</v>
      </c>
      <c r="B18">
        <f t="shared" si="0"/>
        <v>0.90929742682568171</v>
      </c>
      <c r="H18" s="11"/>
      <c r="I18" s="11"/>
      <c r="J18" s="11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</row>
    <row r="19" spans="1:254">
      <c r="A19">
        <v>2.4</v>
      </c>
      <c r="B19">
        <f t="shared" si="0"/>
        <v>0.67546318055115095</v>
      </c>
      <c r="H19" s="11"/>
      <c r="I19" s="11"/>
      <c r="J19" s="11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</row>
    <row r="20" spans="1:254">
      <c r="A20">
        <v>2.8</v>
      </c>
      <c r="B20">
        <f t="shared" si="0"/>
        <v>0.33498815015590511</v>
      </c>
      <c r="H20" s="11"/>
      <c r="I20" s="11"/>
      <c r="J20" s="11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</row>
    <row r="21" spans="1:254">
      <c r="A21">
        <v>3.2</v>
      </c>
      <c r="B21">
        <f t="shared" si="0"/>
        <v>-5.8374143427580086E-2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</row>
    <row r="22" spans="1:254">
      <c r="A22">
        <v>3.6</v>
      </c>
      <c r="B22">
        <f t="shared" si="0"/>
        <v>-0.44252044329485246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</row>
    <row r="23" spans="1:254">
      <c r="A23">
        <v>4</v>
      </c>
      <c r="B23">
        <f t="shared" si="0"/>
        <v>-0.7568024953079282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</row>
    <row r="24" spans="1:254">
      <c r="A24">
        <v>4.4000000000000004</v>
      </c>
      <c r="B24">
        <f t="shared" si="0"/>
        <v>-0.95160207388951601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</row>
    <row r="25" spans="1:254"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</row>
    <row r="26" spans="1:254" ht="16.75">
      <c r="D26" s="107" t="s">
        <v>170</v>
      </c>
      <c r="E26" s="1"/>
      <c r="F26" s="1"/>
      <c r="G26" s="1"/>
      <c r="H26" s="1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</row>
    <row r="27" spans="1:254" ht="18.45">
      <c r="D27" s="106" t="s">
        <v>608</v>
      </c>
      <c r="E27" s="1"/>
      <c r="F27" s="1"/>
      <c r="G27" s="1"/>
      <c r="H27" s="1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</row>
    <row r="28" spans="1:254" ht="14.6">
      <c r="D28" s="106" t="s">
        <v>609</v>
      </c>
      <c r="E28" s="1"/>
      <c r="F28" s="1"/>
      <c r="G28" s="1"/>
      <c r="H28" s="1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</row>
    <row r="29" spans="1:254">
      <c r="D29" s="1"/>
      <c r="E29" s="1"/>
      <c r="F29" s="1"/>
      <c r="G29" s="1"/>
      <c r="H29" s="1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</row>
    <row r="30" spans="1:254"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</row>
    <row r="31" spans="1:254"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</row>
    <row r="32" spans="1:254"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</row>
    <row r="33" spans="8:254"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</row>
    <row r="34" spans="8:254"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</row>
    <row r="35" spans="8:254"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</row>
    <row r="36" spans="8:254"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</row>
    <row r="37" spans="8:254"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</row>
    <row r="38" spans="8:254"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</row>
    <row r="39" spans="8:254"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</row>
    <row r="40" spans="8:254"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</row>
    <row r="41" spans="8:254"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</row>
    <row r="42" spans="8:254"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</row>
    <row r="43" spans="8:254"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</row>
    <row r="44" spans="8:254"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</row>
    <row r="45" spans="8:254"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</row>
    <row r="46" spans="8:254"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</row>
    <row r="47" spans="8:254"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</row>
    <row r="48" spans="8:254"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</row>
    <row r="49" spans="8:254"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</row>
    <row r="50" spans="8:254"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</row>
    <row r="51" spans="8:254"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</row>
    <row r="52" spans="8:254"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</row>
    <row r="53" spans="8:254"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</row>
    <row r="54" spans="8:254"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</row>
    <row r="55" spans="8:254"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</row>
    <row r="56" spans="8:254"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</row>
    <row r="57" spans="8:254"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</row>
    <row r="58" spans="8:254"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</row>
    <row r="59" spans="8:254"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</row>
  </sheetData>
  <mergeCells count="1">
    <mergeCell ref="A1:B1"/>
  </mergeCells>
  <pageMargins left="0.78740157499999996" right="0.78740157499999996" top="0.984251969" bottom="0.984251969" header="0.4921259845" footer="0.4921259845"/>
  <pageSetup paperSize="9" orientation="portrait" horizontalDpi="4294967295" verticalDpi="0" r:id="rId1"/>
  <headerFooter alignWithMargins="0">
    <oddHeader>&amp;A</oddHeader>
    <oddFooter>Seite 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59999389629810485"/>
  </sheetPr>
  <dimension ref="A1:M22"/>
  <sheetViews>
    <sheetView zoomScale="115" zoomScaleNormal="115" workbookViewId="0">
      <selection activeCell="Q15" sqref="Q15"/>
    </sheetView>
  </sheetViews>
  <sheetFormatPr baseColWidth="10" defaultColWidth="14.33203125" defaultRowHeight="12.45"/>
  <cols>
    <col min="1" max="1" width="9.4140625" style="101" bestFit="1" customWidth="1"/>
    <col min="2" max="2" width="9.08203125" style="102" bestFit="1" customWidth="1"/>
    <col min="3" max="3" width="10.9140625" style="102" bestFit="1" customWidth="1"/>
    <col min="4" max="4" width="17.9140625" style="102" bestFit="1" customWidth="1"/>
    <col min="5" max="5" width="16.08203125" style="103" bestFit="1" customWidth="1"/>
    <col min="6" max="6" width="10.08203125" style="103" customWidth="1"/>
    <col min="7" max="7" width="7.4140625" style="103" customWidth="1"/>
    <col min="8" max="16384" width="14.33203125" style="103"/>
  </cols>
  <sheetData>
    <row r="1" spans="1:13" s="100" customFormat="1" ht="59.9" customHeight="1">
      <c r="A1" s="134" t="str">
        <f>"Starke Zuwächse beim Radverkehr - Wien"</f>
        <v>Starke Zuwächse beim Radverkehr - Wien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</row>
    <row r="2" spans="1:13" s="100" customFormat="1" ht="37.950000000000003" customHeight="1">
      <c r="A2" s="135" t="s">
        <v>192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</row>
    <row r="3" spans="1:13" ht="22.2" customHeight="1">
      <c r="H3" s="202" t="s">
        <v>70</v>
      </c>
      <c r="I3" s="201"/>
      <c r="J3" s="201"/>
      <c r="K3" s="201"/>
      <c r="L3" s="201"/>
      <c r="M3" s="201"/>
    </row>
    <row r="4" spans="1:13" ht="18" customHeight="1">
      <c r="A4" s="118"/>
      <c r="B4" s="118">
        <v>2020</v>
      </c>
      <c r="C4" s="118">
        <v>2021</v>
      </c>
      <c r="D4" s="118" t="s">
        <v>178</v>
      </c>
      <c r="E4" s="118" t="s">
        <v>179</v>
      </c>
      <c r="H4" s="203" t="s">
        <v>610</v>
      </c>
      <c r="I4" s="201"/>
      <c r="J4" s="201"/>
      <c r="K4" s="201"/>
      <c r="L4" s="201"/>
      <c r="M4" s="201"/>
    </row>
    <row r="5" spans="1:13" ht="18" customHeight="1">
      <c r="A5" s="118" t="s">
        <v>180</v>
      </c>
      <c r="B5" s="119">
        <v>236524</v>
      </c>
      <c r="C5" s="119">
        <v>330336</v>
      </c>
      <c r="D5" s="119">
        <f>C5-B5</f>
        <v>93812</v>
      </c>
      <c r="E5" s="120">
        <f>D5/B5</f>
        <v>0.39662782635165988</v>
      </c>
    </row>
    <row r="6" spans="1:13" ht="18" customHeight="1">
      <c r="A6" s="118" t="s">
        <v>181</v>
      </c>
      <c r="B6" s="119">
        <v>353319</v>
      </c>
      <c r="C6" s="119">
        <v>362085</v>
      </c>
      <c r="D6" s="119">
        <f t="shared" ref="D6:D16" si="0">C6-B6</f>
        <v>8766</v>
      </c>
      <c r="E6" s="120">
        <f t="shared" ref="E6:E16" si="1">D6/B6</f>
        <v>2.4810440423526616E-2</v>
      </c>
    </row>
    <row r="7" spans="1:13" ht="18" customHeight="1">
      <c r="A7" s="118" t="s">
        <v>182</v>
      </c>
      <c r="B7" s="119">
        <v>591359</v>
      </c>
      <c r="C7" s="119">
        <v>500802</v>
      </c>
      <c r="D7" s="119">
        <f t="shared" si="0"/>
        <v>-90557</v>
      </c>
      <c r="E7" s="120">
        <f t="shared" si="1"/>
        <v>-0.15313371403834219</v>
      </c>
    </row>
    <row r="8" spans="1:13" ht="18" customHeight="1">
      <c r="A8" s="118" t="s">
        <v>183</v>
      </c>
      <c r="B8" s="119">
        <v>720544</v>
      </c>
      <c r="C8" s="119">
        <v>866266</v>
      </c>
      <c r="D8" s="119">
        <f t="shared" si="0"/>
        <v>145722</v>
      </c>
      <c r="E8" s="120">
        <f t="shared" si="1"/>
        <v>0.20223886396944532</v>
      </c>
    </row>
    <row r="9" spans="1:13" ht="18" customHeight="1">
      <c r="A9" s="118" t="s">
        <v>184</v>
      </c>
      <c r="B9" s="119">
        <v>674346</v>
      </c>
      <c r="C9" s="119">
        <v>980881</v>
      </c>
      <c r="D9" s="119">
        <f t="shared" si="0"/>
        <v>306535</v>
      </c>
      <c r="E9" s="120">
        <f t="shared" si="1"/>
        <v>0.454566350211909</v>
      </c>
    </row>
    <row r="10" spans="1:13" ht="18" customHeight="1">
      <c r="A10" s="118" t="s">
        <v>185</v>
      </c>
      <c r="B10" s="119">
        <v>1153100</v>
      </c>
      <c r="C10" s="119">
        <v>1085722</v>
      </c>
      <c r="D10" s="119">
        <f t="shared" si="0"/>
        <v>-67378</v>
      </c>
      <c r="E10" s="120">
        <f t="shared" si="1"/>
        <v>-5.8432052727430406E-2</v>
      </c>
    </row>
    <row r="11" spans="1:13" ht="18" customHeight="1">
      <c r="A11" s="118" t="s">
        <v>186</v>
      </c>
      <c r="B11" s="119">
        <v>1067823</v>
      </c>
      <c r="C11" s="119">
        <v>1252108</v>
      </c>
      <c r="D11" s="119">
        <f t="shared" si="0"/>
        <v>184285</v>
      </c>
      <c r="E11" s="120">
        <f t="shared" si="1"/>
        <v>0.17258009988546791</v>
      </c>
    </row>
    <row r="12" spans="1:13" ht="18" customHeight="1">
      <c r="A12" s="118" t="s">
        <v>187</v>
      </c>
      <c r="B12" s="119">
        <v>1021291</v>
      </c>
      <c r="C12" s="119">
        <v>1252108</v>
      </c>
      <c r="D12" s="119">
        <f t="shared" si="0"/>
        <v>230817</v>
      </c>
      <c r="E12" s="120">
        <f t="shared" si="1"/>
        <v>0.2260051248860511</v>
      </c>
    </row>
    <row r="13" spans="1:13" ht="18" customHeight="1">
      <c r="A13" s="118" t="s">
        <v>188</v>
      </c>
      <c r="B13" s="119">
        <v>884717</v>
      </c>
      <c r="C13" s="119">
        <v>1088165</v>
      </c>
      <c r="D13" s="119">
        <f t="shared" si="0"/>
        <v>203448</v>
      </c>
      <c r="E13" s="120">
        <f t="shared" si="1"/>
        <v>0.22995828044448111</v>
      </c>
    </row>
    <row r="14" spans="1:13" ht="18" customHeight="1">
      <c r="A14" s="118" t="s">
        <v>189</v>
      </c>
      <c r="B14" s="119">
        <v>744921</v>
      </c>
      <c r="C14" s="119">
        <v>746105</v>
      </c>
      <c r="D14" s="119">
        <f t="shared" si="0"/>
        <v>1184</v>
      </c>
      <c r="E14" s="120">
        <f t="shared" si="1"/>
        <v>1.5894302885809367E-3</v>
      </c>
    </row>
    <row r="15" spans="1:13" ht="18" customHeight="1">
      <c r="A15" s="118" t="s">
        <v>190</v>
      </c>
      <c r="B15" s="119">
        <v>462889</v>
      </c>
      <c r="C15" s="119">
        <v>548999</v>
      </c>
      <c r="D15" s="119">
        <f t="shared" si="0"/>
        <v>86110</v>
      </c>
      <c r="E15" s="120">
        <f t="shared" si="1"/>
        <v>0.18602731972459921</v>
      </c>
    </row>
    <row r="16" spans="1:13" ht="18" customHeight="1">
      <c r="A16" s="118" t="s">
        <v>191</v>
      </c>
      <c r="B16" s="119">
        <v>323279</v>
      </c>
      <c r="C16" s="119">
        <v>364227</v>
      </c>
      <c r="D16" s="119">
        <f t="shared" si="0"/>
        <v>40948</v>
      </c>
      <c r="E16" s="120">
        <f t="shared" si="1"/>
        <v>0.1266645838424395</v>
      </c>
    </row>
    <row r="17" spans="1:4">
      <c r="A17" s="103"/>
    </row>
    <row r="18" spans="1:4">
      <c r="A18" s="103"/>
    </row>
    <row r="19" spans="1:4">
      <c r="A19" s="103"/>
    </row>
    <row r="20" spans="1:4" ht="13.2" customHeight="1">
      <c r="A20" s="104"/>
      <c r="B20" s="104"/>
      <c r="C20" s="104"/>
      <c r="D20" s="104"/>
    </row>
    <row r="21" spans="1:4">
      <c r="A21" s="104"/>
      <c r="B21" s="104"/>
      <c r="C21" s="104"/>
      <c r="D21" s="104"/>
    </row>
    <row r="22" spans="1:4" ht="13.2" customHeight="1"/>
  </sheetData>
  <mergeCells count="2">
    <mergeCell ref="A1:K1"/>
    <mergeCell ref="A2:K2"/>
  </mergeCells>
  <printOptions horizontalCentered="1"/>
  <pageMargins left="0.78740157480314965" right="0.78740157480314965" top="0.59055118110236227" bottom="0.59055118110236227" header="0.31496062992125984" footer="0.31496062992125984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"/>
  <sheetViews>
    <sheetView workbookViewId="0">
      <selection activeCell="O32" sqref="O32"/>
    </sheetView>
  </sheetViews>
  <sheetFormatPr baseColWidth="10" defaultColWidth="11.4140625" defaultRowHeight="12.9"/>
  <cols>
    <col min="1" max="16384" width="11.4140625" style="92"/>
  </cols>
  <sheetData/>
  <phoneticPr fontId="5" type="noConversion"/>
  <pageMargins left="0.78740157499999996" right="0.78740157499999996" top="0.984251969" bottom="0.984251969" header="0.4921259845" footer="0.4921259845"/>
  <headerFooter alignWithMargins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-0.249977111117893"/>
  </sheetPr>
  <dimension ref="A1:K31"/>
  <sheetViews>
    <sheetView workbookViewId="0">
      <selection sqref="A1:F1"/>
    </sheetView>
  </sheetViews>
  <sheetFormatPr baseColWidth="10" defaultColWidth="20.58203125" defaultRowHeight="12.9"/>
  <cols>
    <col min="1" max="2" width="20.4140625" customWidth="1"/>
    <col min="3" max="3" width="13.6640625" bestFit="1" customWidth="1"/>
    <col min="4" max="4" width="31.08203125" bestFit="1" customWidth="1"/>
    <col min="5" max="5" width="6.33203125" bestFit="1" customWidth="1"/>
    <col min="6" max="6" width="27.08203125" customWidth="1"/>
    <col min="7" max="7" width="11.58203125" customWidth="1"/>
  </cols>
  <sheetData>
    <row r="1" spans="1:11" ht="42.9" customHeight="1">
      <c r="A1" s="204" t="s">
        <v>611</v>
      </c>
      <c r="B1" s="204"/>
      <c r="C1" s="204"/>
      <c r="D1" s="204"/>
      <c r="E1" s="204"/>
      <c r="F1" s="204"/>
    </row>
    <row r="2" spans="1:11" ht="22.2" customHeight="1">
      <c r="H2" s="74" t="s">
        <v>165</v>
      </c>
      <c r="I2" s="1"/>
      <c r="J2" s="1"/>
      <c r="K2" s="1"/>
    </row>
    <row r="3" spans="1:11">
      <c r="A3" s="14" t="s">
        <v>74</v>
      </c>
      <c r="B3" s="14" t="s">
        <v>0</v>
      </c>
      <c r="C3" t="s">
        <v>75</v>
      </c>
      <c r="D3" s="14" t="s">
        <v>76</v>
      </c>
      <c r="E3" s="14" t="s">
        <v>1</v>
      </c>
      <c r="F3" s="14" t="s">
        <v>2</v>
      </c>
      <c r="H3" s="94"/>
      <c r="I3" s="1"/>
      <c r="J3" s="1"/>
      <c r="K3" s="1"/>
    </row>
    <row r="4" spans="1:11">
      <c r="A4" s="95" t="s">
        <v>77</v>
      </c>
      <c r="B4" s="95" t="s">
        <v>78</v>
      </c>
      <c r="C4" s="96">
        <v>28865</v>
      </c>
      <c r="D4" s="97" t="s">
        <v>79</v>
      </c>
      <c r="E4" s="98">
        <v>5020</v>
      </c>
      <c r="F4" s="98" t="s">
        <v>36</v>
      </c>
      <c r="H4" s="94"/>
      <c r="I4" s="1"/>
      <c r="J4" s="1"/>
      <c r="K4" s="1"/>
    </row>
    <row r="5" spans="1:11">
      <c r="A5" s="95" t="s">
        <v>80</v>
      </c>
      <c r="B5" s="95" t="s">
        <v>81</v>
      </c>
      <c r="C5" s="96">
        <v>27675</v>
      </c>
      <c r="D5" s="97" t="s">
        <v>82</v>
      </c>
      <c r="E5" s="98">
        <v>5162</v>
      </c>
      <c r="F5" s="98" t="s">
        <v>83</v>
      </c>
      <c r="H5" s="1"/>
      <c r="I5" s="1"/>
      <c r="J5" s="1"/>
      <c r="K5" s="1"/>
    </row>
    <row r="6" spans="1:11" ht="14.6">
      <c r="A6" s="95" t="s">
        <v>84</v>
      </c>
      <c r="B6" s="95" t="s">
        <v>85</v>
      </c>
      <c r="C6" s="96">
        <v>32097</v>
      </c>
      <c r="D6" s="97" t="s">
        <v>86</v>
      </c>
      <c r="E6" s="98">
        <v>5751</v>
      </c>
      <c r="F6" s="98" t="s">
        <v>87</v>
      </c>
      <c r="H6" s="2"/>
      <c r="I6" s="1"/>
      <c r="J6" s="1"/>
      <c r="K6" s="1"/>
    </row>
    <row r="7" spans="1:11" ht="14.6">
      <c r="A7" s="95" t="s">
        <v>88</v>
      </c>
      <c r="B7" s="95" t="s">
        <v>89</v>
      </c>
      <c r="C7" s="96">
        <v>27996</v>
      </c>
      <c r="D7" s="97" t="s">
        <v>90</v>
      </c>
      <c r="E7" s="98">
        <v>5751</v>
      </c>
      <c r="F7" s="98" t="s">
        <v>91</v>
      </c>
      <c r="H7" s="2"/>
      <c r="I7" s="1"/>
      <c r="J7" s="1"/>
      <c r="K7" s="1"/>
    </row>
    <row r="8" spans="1:11">
      <c r="A8" s="95" t="s">
        <v>92</v>
      </c>
      <c r="B8" s="95" t="s">
        <v>93</v>
      </c>
      <c r="C8" s="96">
        <v>34649</v>
      </c>
      <c r="D8" s="97" t="s">
        <v>94</v>
      </c>
      <c r="E8" s="98">
        <v>5751</v>
      </c>
      <c r="F8" s="98" t="s">
        <v>91</v>
      </c>
      <c r="H8" s="1"/>
      <c r="I8" s="1"/>
      <c r="J8" s="1"/>
      <c r="K8" s="1"/>
    </row>
    <row r="9" spans="1:11">
      <c r="A9" s="95" t="s">
        <v>95</v>
      </c>
      <c r="B9" s="95" t="s">
        <v>96</v>
      </c>
      <c r="C9" s="96">
        <v>30919</v>
      </c>
      <c r="D9" s="97" t="s">
        <v>97</v>
      </c>
      <c r="E9" s="98">
        <v>5751</v>
      </c>
      <c r="F9" s="98" t="s">
        <v>91</v>
      </c>
      <c r="H9" s="1"/>
      <c r="I9" s="1"/>
      <c r="J9" s="1"/>
      <c r="K9" s="1"/>
    </row>
    <row r="10" spans="1:11">
      <c r="A10" s="95" t="s">
        <v>98</v>
      </c>
      <c r="B10" s="95" t="s">
        <v>99</v>
      </c>
      <c r="C10" s="96">
        <v>39340</v>
      </c>
      <c r="D10" s="97" t="s">
        <v>100</v>
      </c>
      <c r="E10" s="98">
        <v>5400</v>
      </c>
      <c r="F10" s="98" t="s">
        <v>101</v>
      </c>
      <c r="H10" s="1"/>
      <c r="I10" s="1"/>
      <c r="J10" s="1"/>
      <c r="K10" s="1"/>
    </row>
    <row r="11" spans="1:11">
      <c r="A11" s="95" t="s">
        <v>102</v>
      </c>
      <c r="B11" s="95" t="s">
        <v>103</v>
      </c>
      <c r="C11" s="96">
        <v>20657</v>
      </c>
      <c r="D11" s="97" t="s">
        <v>82</v>
      </c>
      <c r="E11" s="98">
        <v>5751</v>
      </c>
      <c r="F11" s="98" t="s">
        <v>91</v>
      </c>
      <c r="H11" s="1"/>
      <c r="I11" s="1"/>
      <c r="J11" s="1"/>
      <c r="K11" s="1"/>
    </row>
    <row r="12" spans="1:11">
      <c r="A12" s="95" t="s">
        <v>104</v>
      </c>
      <c r="B12" s="95" t="s">
        <v>105</v>
      </c>
      <c r="C12" s="96">
        <v>27003</v>
      </c>
      <c r="D12" s="97" t="s">
        <v>106</v>
      </c>
      <c r="E12" s="98">
        <v>5700</v>
      </c>
      <c r="F12" s="98" t="s">
        <v>107</v>
      </c>
      <c r="H12" s="1"/>
      <c r="I12" s="1"/>
      <c r="J12" s="1"/>
      <c r="K12" s="1"/>
    </row>
    <row r="13" spans="1:11">
      <c r="A13" s="95" t="s">
        <v>108</v>
      </c>
      <c r="B13" s="95" t="s">
        <v>109</v>
      </c>
      <c r="C13" s="96">
        <v>20513</v>
      </c>
      <c r="D13" s="97" t="s">
        <v>110</v>
      </c>
      <c r="E13" s="98">
        <v>5700</v>
      </c>
      <c r="F13" s="98" t="s">
        <v>107</v>
      </c>
      <c r="H13" s="1"/>
      <c r="I13" s="1"/>
      <c r="J13" s="1"/>
      <c r="K13" s="1"/>
    </row>
    <row r="14" spans="1:11">
      <c r="A14" s="95" t="s">
        <v>111</v>
      </c>
      <c r="B14" s="95" t="s">
        <v>112</v>
      </c>
      <c r="C14" s="96">
        <v>38341</v>
      </c>
      <c r="D14" s="97" t="s">
        <v>113</v>
      </c>
      <c r="E14" s="98">
        <v>5323</v>
      </c>
      <c r="F14" s="98" t="s">
        <v>114</v>
      </c>
      <c r="H14" s="1"/>
      <c r="I14" s="1"/>
      <c r="J14" s="1"/>
      <c r="K14" s="1"/>
    </row>
    <row r="15" spans="1:11">
      <c r="A15" s="95" t="s">
        <v>115</v>
      </c>
      <c r="B15" s="95" t="s">
        <v>116</v>
      </c>
      <c r="C15" s="96">
        <v>21360</v>
      </c>
      <c r="D15" s="97" t="s">
        <v>117</v>
      </c>
      <c r="E15" s="98">
        <v>5323</v>
      </c>
      <c r="F15" s="98" t="s">
        <v>114</v>
      </c>
      <c r="H15" s="1"/>
      <c r="I15" s="1"/>
      <c r="J15" s="1"/>
      <c r="K15" s="1"/>
    </row>
    <row r="16" spans="1:11">
      <c r="A16" s="95" t="s">
        <v>118</v>
      </c>
      <c r="B16" s="95" t="s">
        <v>119</v>
      </c>
      <c r="C16" s="96">
        <v>29413</v>
      </c>
      <c r="D16" s="97" t="s">
        <v>120</v>
      </c>
      <c r="E16" s="98">
        <v>5020</v>
      </c>
      <c r="F16" s="98" t="s">
        <v>36</v>
      </c>
      <c r="H16" s="1"/>
      <c r="I16" s="1"/>
      <c r="J16" s="1"/>
      <c r="K16" s="1"/>
    </row>
    <row r="17" spans="1:11">
      <c r="A17" s="95" t="s">
        <v>121</v>
      </c>
      <c r="B17" s="95" t="s">
        <v>122</v>
      </c>
      <c r="C17" s="96">
        <v>20352</v>
      </c>
      <c r="D17" s="97" t="s">
        <v>123</v>
      </c>
      <c r="E17" s="98">
        <v>5020</v>
      </c>
      <c r="F17" s="98" t="s">
        <v>36</v>
      </c>
      <c r="H17" s="1"/>
      <c r="I17" s="1"/>
      <c r="J17" s="1"/>
      <c r="K17" s="1"/>
    </row>
    <row r="18" spans="1:11">
      <c r="A18" s="95" t="s">
        <v>124</v>
      </c>
      <c r="B18" s="95" t="s">
        <v>81</v>
      </c>
      <c r="C18" s="96">
        <v>39149</v>
      </c>
      <c r="D18" s="97" t="s">
        <v>125</v>
      </c>
      <c r="E18" s="98">
        <v>5020</v>
      </c>
      <c r="F18" s="98" t="s">
        <v>36</v>
      </c>
      <c r="H18" s="1"/>
      <c r="I18" s="1"/>
      <c r="J18" s="1"/>
      <c r="K18" s="1"/>
    </row>
    <row r="19" spans="1:11">
      <c r="A19" s="95" t="s">
        <v>126</v>
      </c>
      <c r="B19" s="95" t="s">
        <v>127</v>
      </c>
      <c r="C19" s="96">
        <v>38110</v>
      </c>
      <c r="D19" s="97" t="s">
        <v>128</v>
      </c>
      <c r="E19" s="98">
        <v>5630</v>
      </c>
      <c r="F19" s="98" t="s">
        <v>129</v>
      </c>
    </row>
    <row r="20" spans="1:11">
      <c r="A20" s="95" t="s">
        <v>92</v>
      </c>
      <c r="B20" s="95" t="s">
        <v>93</v>
      </c>
      <c r="C20" s="96">
        <v>34649</v>
      </c>
      <c r="D20" s="97" t="s">
        <v>94</v>
      </c>
      <c r="E20" s="98">
        <v>5751</v>
      </c>
      <c r="F20" s="98" t="s">
        <v>91</v>
      </c>
    </row>
    <row r="21" spans="1:11">
      <c r="A21" s="95" t="s">
        <v>130</v>
      </c>
      <c r="B21" s="95" t="s">
        <v>131</v>
      </c>
      <c r="C21" s="96">
        <v>34227</v>
      </c>
      <c r="D21" s="97" t="s">
        <v>132</v>
      </c>
      <c r="E21" s="98">
        <v>5020</v>
      </c>
      <c r="F21" s="98" t="s">
        <v>36</v>
      </c>
    </row>
    <row r="22" spans="1:11">
      <c r="A22" s="95" t="s">
        <v>133</v>
      </c>
      <c r="B22" s="95" t="s">
        <v>134</v>
      </c>
      <c r="C22" s="96">
        <v>28251</v>
      </c>
      <c r="D22" s="97" t="s">
        <v>135</v>
      </c>
      <c r="E22" s="98">
        <v>5324</v>
      </c>
      <c r="F22" s="98" t="s">
        <v>136</v>
      </c>
    </row>
    <row r="23" spans="1:11">
      <c r="A23" s="95" t="s">
        <v>137</v>
      </c>
      <c r="B23" s="95" t="s">
        <v>138</v>
      </c>
      <c r="C23" s="96">
        <v>28389</v>
      </c>
      <c r="D23" s="97" t="s">
        <v>139</v>
      </c>
      <c r="E23" s="98">
        <v>4820</v>
      </c>
      <c r="F23" s="98" t="s">
        <v>140</v>
      </c>
    </row>
    <row r="24" spans="1:11">
      <c r="A24" s="95" t="s">
        <v>141</v>
      </c>
      <c r="B24" s="95" t="s">
        <v>6</v>
      </c>
      <c r="C24" s="96">
        <v>20100</v>
      </c>
      <c r="D24" s="97" t="s">
        <v>142</v>
      </c>
      <c r="E24" s="98">
        <v>5700</v>
      </c>
      <c r="F24" s="98" t="s">
        <v>107</v>
      </c>
    </row>
    <row r="25" spans="1:11">
      <c r="A25" s="95" t="s">
        <v>143</v>
      </c>
      <c r="B25" s="95" t="s">
        <v>144</v>
      </c>
      <c r="C25" s="96">
        <v>29366</v>
      </c>
      <c r="D25" s="97" t="s">
        <v>145</v>
      </c>
      <c r="E25" s="98">
        <v>5020</v>
      </c>
      <c r="F25" s="98" t="s">
        <v>36</v>
      </c>
    </row>
    <row r="26" spans="1:11">
      <c r="A26" s="95" t="s">
        <v>146</v>
      </c>
      <c r="B26" s="95" t="s">
        <v>147</v>
      </c>
      <c r="C26" s="96">
        <v>21020</v>
      </c>
      <c r="D26" s="97" t="s">
        <v>148</v>
      </c>
      <c r="E26" s="98">
        <v>5330</v>
      </c>
      <c r="F26" s="98" t="s">
        <v>149</v>
      </c>
    </row>
    <row r="27" spans="1:11">
      <c r="A27" s="95" t="s">
        <v>150</v>
      </c>
      <c r="B27" s="95" t="s">
        <v>103</v>
      </c>
      <c r="C27" s="96">
        <v>24110</v>
      </c>
      <c r="D27" s="97" t="s">
        <v>151</v>
      </c>
      <c r="E27" s="98">
        <v>5400</v>
      </c>
      <c r="F27" s="98" t="s">
        <v>101</v>
      </c>
    </row>
    <row r="28" spans="1:11">
      <c r="A28" s="95" t="s">
        <v>152</v>
      </c>
      <c r="B28" s="95" t="s">
        <v>153</v>
      </c>
      <c r="C28" s="96">
        <v>20194</v>
      </c>
      <c r="D28" s="97" t="s">
        <v>154</v>
      </c>
      <c r="E28" s="98">
        <v>5542</v>
      </c>
      <c r="F28" s="98" t="s">
        <v>155</v>
      </c>
    </row>
    <row r="29" spans="1:11">
      <c r="A29" s="95" t="s">
        <v>156</v>
      </c>
      <c r="B29" s="95" t="s">
        <v>157</v>
      </c>
      <c r="C29" s="96">
        <v>30090</v>
      </c>
      <c r="D29" s="97" t="s">
        <v>158</v>
      </c>
      <c r="E29" s="98">
        <v>5524</v>
      </c>
      <c r="F29" s="98" t="s">
        <v>159</v>
      </c>
    </row>
    <row r="30" spans="1:11">
      <c r="A30" s="95" t="s">
        <v>160</v>
      </c>
      <c r="B30" s="95" t="s">
        <v>85</v>
      </c>
      <c r="C30" s="96">
        <v>39466</v>
      </c>
      <c r="D30" s="97" t="s">
        <v>161</v>
      </c>
      <c r="E30" s="98">
        <v>5201</v>
      </c>
      <c r="F30" s="98" t="s">
        <v>162</v>
      </c>
    </row>
    <row r="31" spans="1:11">
      <c r="A31" s="95" t="s">
        <v>163</v>
      </c>
      <c r="B31" s="95" t="s">
        <v>4</v>
      </c>
      <c r="C31" s="96">
        <v>39064</v>
      </c>
      <c r="D31" s="97" t="s">
        <v>164</v>
      </c>
      <c r="E31" s="98">
        <v>5020</v>
      </c>
      <c r="F31" s="98" t="s">
        <v>36</v>
      </c>
    </row>
  </sheetData>
  <mergeCells count="1">
    <mergeCell ref="A1:F1"/>
  </mergeCells>
  <pageMargins left="0.78740157499999996" right="0.78740157499999996" top="0.984251969" bottom="0.984251969" header="0.4921259845" footer="0.4921259845"/>
  <headerFooter alignWithMargins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C00000"/>
  </sheetPr>
  <dimension ref="A1:B66"/>
  <sheetViews>
    <sheetView zoomScaleNormal="100" workbookViewId="0">
      <selection activeCell="N42" sqref="N42"/>
    </sheetView>
  </sheetViews>
  <sheetFormatPr baseColWidth="10" defaultColWidth="11.4140625" defaultRowHeight="15.9"/>
  <cols>
    <col min="1" max="1" width="18.4140625" style="41" customWidth="1"/>
    <col min="2" max="2" width="98.4140625" style="41" customWidth="1"/>
    <col min="3" max="16384" width="11.4140625" style="41"/>
  </cols>
  <sheetData>
    <row r="1" spans="1:2" ht="69.45" customHeight="1">
      <c r="A1" s="137" t="s">
        <v>72</v>
      </c>
      <c r="B1" s="137"/>
    </row>
    <row r="2" spans="1:2">
      <c r="A2" s="74" t="s">
        <v>69</v>
      </c>
      <c r="B2" s="73" t="s">
        <v>63</v>
      </c>
    </row>
    <row r="3" spans="1:2">
      <c r="A3" s="75" t="s">
        <v>61</v>
      </c>
      <c r="B3" s="41" t="s">
        <v>64</v>
      </c>
    </row>
    <row r="4" spans="1:2" ht="19.95" customHeight="1">
      <c r="A4" s="75" t="s">
        <v>59</v>
      </c>
      <c r="B4" s="41" t="s">
        <v>65</v>
      </c>
    </row>
    <row r="5" spans="1:2" ht="19.95" customHeight="1">
      <c r="A5" s="75" t="s">
        <v>56</v>
      </c>
      <c r="B5" s="41" t="s">
        <v>66</v>
      </c>
    </row>
    <row r="6" spans="1:2" ht="19.95" customHeight="1">
      <c r="A6" s="75" t="s">
        <v>57</v>
      </c>
      <c r="B6" s="41" t="s">
        <v>68</v>
      </c>
    </row>
    <row r="7" spans="1:2" ht="19.95" customHeight="1" thickBot="1">
      <c r="A7" s="69"/>
    </row>
    <row r="8" spans="1:2" ht="21" thickTop="1">
      <c r="A8" s="76" t="s">
        <v>70</v>
      </c>
      <c r="B8" s="77"/>
    </row>
    <row r="9" spans="1:2" ht="29.4" customHeight="1">
      <c r="A9" s="83" t="s">
        <v>71</v>
      </c>
      <c r="B9" s="78"/>
    </row>
    <row r="10" spans="1:2" ht="19.95" customHeight="1">
      <c r="A10" s="81" t="s">
        <v>61</v>
      </c>
      <c r="B10" s="79"/>
    </row>
    <row r="11" spans="1:2" ht="19.95" customHeight="1">
      <c r="A11" s="81" t="s">
        <v>59</v>
      </c>
      <c r="B11" s="79"/>
    </row>
    <row r="12" spans="1:2" ht="19.95" customHeight="1">
      <c r="A12" s="81" t="s">
        <v>56</v>
      </c>
      <c r="B12" s="79"/>
    </row>
    <row r="13" spans="1:2" ht="19.95" customHeight="1" thickBot="1">
      <c r="A13" s="82" t="s">
        <v>57</v>
      </c>
      <c r="B13" s="80"/>
    </row>
    <row r="14" spans="1:2" ht="16.3" thickTop="1">
      <c r="A14" s="69"/>
    </row>
    <row r="63" spans="1:2">
      <c r="A63" s="70" t="s">
        <v>56</v>
      </c>
      <c r="B63" s="71" t="s">
        <v>58</v>
      </c>
    </row>
    <row r="64" spans="1:2">
      <c r="A64" s="72" t="s">
        <v>61</v>
      </c>
      <c r="B64" s="71" t="s">
        <v>62</v>
      </c>
    </row>
    <row r="65" spans="1:2">
      <c r="A65" s="70" t="s">
        <v>57</v>
      </c>
      <c r="B65" s="71" t="s">
        <v>67</v>
      </c>
    </row>
    <row r="66" spans="1:2">
      <c r="A66" s="70" t="s">
        <v>59</v>
      </c>
      <c r="B66" s="71" t="s">
        <v>60</v>
      </c>
    </row>
  </sheetData>
  <mergeCells count="1">
    <mergeCell ref="A1:B1"/>
  </mergeCells>
  <conditionalFormatting sqref="B10:B13">
    <cfRule type="expression" dxfId="0" priority="1">
      <formula>B10=VLOOKUP(A10,$A$63:$B$66,2,0)</formula>
    </cfRule>
  </conditionalFormatting>
  <dataValidations count="1">
    <dataValidation type="list" allowBlank="1" showInputMessage="1" showErrorMessage="1" sqref="B10:B13" xr:uid="{00000000-0002-0000-0D00-000000000000}">
      <formula1>$B$63:$B$66</formula1>
    </dataValidation>
  </dataValidation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4F691-AFA4-4027-8A3B-CCA4E8C43BF6}">
  <sheetPr>
    <tabColor theme="2" tint="-9.9978637043366805E-2"/>
  </sheetPr>
  <dimension ref="A1:F20"/>
  <sheetViews>
    <sheetView workbookViewId="0">
      <selection sqref="A1:D1"/>
    </sheetView>
  </sheetViews>
  <sheetFormatPr baseColWidth="10" defaultColWidth="11.58203125" defaultRowHeight="12.9"/>
  <cols>
    <col min="2" max="2" width="15" customWidth="1"/>
    <col min="3" max="3" width="11.6640625" customWidth="1"/>
    <col min="4" max="4" width="16.6640625" customWidth="1"/>
  </cols>
  <sheetData>
    <row r="1" spans="1:4" ht="55.2" customHeight="1">
      <c r="A1" s="205" t="s">
        <v>613</v>
      </c>
      <c r="B1" s="144"/>
      <c r="C1" s="144"/>
      <c r="D1" s="144"/>
    </row>
    <row r="2" spans="1:4" ht="20.6">
      <c r="A2" s="46"/>
      <c r="B2" s="47"/>
      <c r="C2" s="46"/>
      <c r="D2" s="47"/>
    </row>
    <row r="3" spans="1:4" ht="20.6">
      <c r="A3" s="147" t="s">
        <v>194</v>
      </c>
      <c r="B3" s="44"/>
      <c r="C3" s="44"/>
      <c r="D3" s="44"/>
    </row>
    <row r="4" spans="1:4" ht="15.9">
      <c r="A4" s="44"/>
      <c r="B4" s="44"/>
      <c r="C4" s="44"/>
      <c r="D4" s="44"/>
    </row>
    <row r="5" spans="1:4" ht="15.9">
      <c r="A5" s="42" t="s">
        <v>11</v>
      </c>
      <c r="B5" s="42" t="s">
        <v>12</v>
      </c>
      <c r="C5" s="42" t="s">
        <v>13</v>
      </c>
      <c r="D5" s="42" t="s">
        <v>14</v>
      </c>
    </row>
    <row r="6" spans="1:4" ht="15.9">
      <c r="A6" s="41" t="s">
        <v>15</v>
      </c>
      <c r="B6" s="43">
        <v>1000</v>
      </c>
      <c r="C6" s="108"/>
      <c r="D6" s="111"/>
    </row>
    <row r="7" spans="1:4" ht="15.9">
      <c r="A7" s="41" t="s">
        <v>8</v>
      </c>
      <c r="B7" s="43">
        <v>2000</v>
      </c>
      <c r="C7" s="109"/>
      <c r="D7" s="112"/>
    </row>
    <row r="8" spans="1:4" ht="15.9">
      <c r="A8" s="41" t="s">
        <v>9</v>
      </c>
      <c r="B8" s="43">
        <v>3000</v>
      </c>
      <c r="C8" s="109"/>
      <c r="D8" s="112"/>
    </row>
    <row r="9" spans="1:4" ht="15.9">
      <c r="A9" s="41" t="s">
        <v>21</v>
      </c>
      <c r="B9" s="43">
        <v>5000</v>
      </c>
      <c r="C9" s="109"/>
      <c r="D9" s="112"/>
    </row>
    <row r="10" spans="1:4" ht="15.9">
      <c r="A10" s="41" t="s">
        <v>27</v>
      </c>
      <c r="B10" s="43">
        <v>4000</v>
      </c>
      <c r="C10" s="109"/>
      <c r="D10" s="112"/>
    </row>
    <row r="11" spans="1:4" ht="15.9">
      <c r="A11" s="41" t="s">
        <v>32</v>
      </c>
      <c r="B11" s="43">
        <v>4500</v>
      </c>
      <c r="C11" s="109"/>
      <c r="D11" s="112"/>
    </row>
    <row r="12" spans="1:4" ht="15.9">
      <c r="A12" s="41" t="s">
        <v>33</v>
      </c>
      <c r="B12" s="43">
        <v>2000</v>
      </c>
      <c r="C12" s="110"/>
      <c r="D12" s="113"/>
    </row>
    <row r="13" spans="1:4" ht="15.9">
      <c r="A13" s="41"/>
      <c r="B13" s="41"/>
      <c r="C13" s="41"/>
      <c r="D13" s="41"/>
    </row>
    <row r="14" spans="1:4" ht="15.9">
      <c r="A14" s="41" t="s">
        <v>13</v>
      </c>
      <c r="B14" s="149">
        <v>0.15</v>
      </c>
      <c r="C14" s="45"/>
      <c r="D14" s="43"/>
    </row>
    <row r="15" spans="1:4">
      <c r="B15" s="5"/>
      <c r="C15" s="6"/>
      <c r="D15" s="5"/>
    </row>
    <row r="16" spans="1:4">
      <c r="B16" s="5"/>
      <c r="C16" s="6"/>
      <c r="D16" s="5"/>
    </row>
    <row r="17" spans="1:6">
      <c r="A17" s="12"/>
      <c r="B17" s="12"/>
      <c r="C17" s="12"/>
      <c r="D17" s="12"/>
      <c r="E17" s="12"/>
      <c r="F17" s="12"/>
    </row>
    <row r="18" spans="1:6">
      <c r="A18" s="12"/>
      <c r="B18" s="12"/>
      <c r="C18" s="12"/>
      <c r="D18" s="12"/>
      <c r="E18" s="12"/>
      <c r="F18" s="12"/>
    </row>
    <row r="19" spans="1:6">
      <c r="A19" s="12"/>
      <c r="B19" s="12"/>
      <c r="C19" s="12"/>
      <c r="D19" s="12"/>
      <c r="E19" s="12"/>
      <c r="F19" s="12"/>
    </row>
    <row r="20" spans="1:6">
      <c r="A20" s="12"/>
      <c r="B20" s="12"/>
      <c r="C20" s="12"/>
      <c r="D20" s="12"/>
      <c r="E20" s="12"/>
      <c r="F20" s="12"/>
    </row>
  </sheetData>
  <mergeCells count="1">
    <mergeCell ref="A1:D1"/>
  </mergeCells>
  <conditionalFormatting sqref="C6:C12">
    <cfRule type="cellIs" dxfId="61" priority="1" stopIfTrue="1" operator="equal">
      <formula>B6*$B$14</formula>
    </cfRule>
  </conditionalFormatting>
  <conditionalFormatting sqref="D6:D12">
    <cfRule type="cellIs" dxfId="60" priority="2" stopIfTrue="1" operator="equal">
      <formula>B6-C6</formula>
    </cfRule>
  </conditionalFormatting>
  <pageMargins left="0.78740157499999996" right="0.78740157499999996" top="0.984251969" bottom="0.984251969" header="0.4921259845" footer="0.4921259845"/>
  <pageSetup paperSize="9" orientation="portrait" horizontalDpi="4294967293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645A6-2339-4CC5-AB85-8A1793812A3E}">
  <sheetPr>
    <tabColor theme="2" tint="-9.9978637043366805E-2"/>
  </sheetPr>
  <dimension ref="A1:F20"/>
  <sheetViews>
    <sheetView workbookViewId="0">
      <selection activeCell="D17" sqref="D17"/>
    </sheetView>
  </sheetViews>
  <sheetFormatPr baseColWidth="10" defaultColWidth="11.58203125" defaultRowHeight="12.9"/>
  <cols>
    <col min="2" max="2" width="15" customWidth="1"/>
    <col min="3" max="3" width="11.6640625" customWidth="1"/>
    <col min="4" max="4" width="21.1640625" customWidth="1"/>
  </cols>
  <sheetData>
    <row r="1" spans="1:5" ht="69.45" customHeight="1">
      <c r="A1" s="206" t="s">
        <v>614</v>
      </c>
      <c r="B1" s="151"/>
      <c r="C1" s="151"/>
      <c r="D1" s="151"/>
      <c r="E1" s="151"/>
    </row>
    <row r="2" spans="1:5" ht="20.6">
      <c r="A2" s="46"/>
      <c r="B2" s="47"/>
      <c r="C2" s="46"/>
      <c r="D2" s="47"/>
    </row>
    <row r="3" spans="1:5" ht="20.6">
      <c r="A3" s="147" t="s">
        <v>194</v>
      </c>
      <c r="B3" s="44"/>
      <c r="C3" s="44"/>
      <c r="D3" s="44"/>
    </row>
    <row r="4" spans="1:5" ht="15.9">
      <c r="A4" s="44"/>
      <c r="B4" s="44"/>
      <c r="C4" s="44"/>
      <c r="D4" s="44"/>
    </row>
    <row r="5" spans="1:5" ht="15.9">
      <c r="A5" s="42" t="s">
        <v>11</v>
      </c>
      <c r="B5" s="42" t="s">
        <v>12</v>
      </c>
      <c r="C5" s="42" t="s">
        <v>13</v>
      </c>
      <c r="D5" s="42" t="s">
        <v>14</v>
      </c>
    </row>
    <row r="6" spans="1:5" ht="15.9">
      <c r="A6" s="41" t="s">
        <v>15</v>
      </c>
      <c r="B6" s="43">
        <v>1000</v>
      </c>
      <c r="C6" s="108">
        <f>B6*B14</f>
        <v>150</v>
      </c>
      <c r="D6" s="111"/>
    </row>
    <row r="7" spans="1:5" ht="15.9">
      <c r="A7" s="41" t="s">
        <v>8</v>
      </c>
      <c r="B7" s="43">
        <v>2000</v>
      </c>
      <c r="C7" s="109"/>
      <c r="D7" s="112"/>
    </row>
    <row r="8" spans="1:5" ht="15.9">
      <c r="A8" s="41" t="s">
        <v>9</v>
      </c>
      <c r="B8" s="43">
        <v>3000</v>
      </c>
      <c r="C8" s="109"/>
      <c r="D8" s="112"/>
    </row>
    <row r="9" spans="1:5" ht="15.9">
      <c r="A9" s="41" t="s">
        <v>21</v>
      </c>
      <c r="B9" s="43">
        <v>5000</v>
      </c>
      <c r="C9" s="109"/>
      <c r="D9" s="112"/>
    </row>
    <row r="10" spans="1:5" ht="15.9">
      <c r="A10" s="41" t="s">
        <v>27</v>
      </c>
      <c r="B10" s="43">
        <v>4000</v>
      </c>
      <c r="C10" s="109"/>
      <c r="D10" s="112"/>
    </row>
    <row r="11" spans="1:5" ht="15.9">
      <c r="A11" s="41" t="s">
        <v>32</v>
      </c>
      <c r="B11" s="43">
        <v>4500</v>
      </c>
      <c r="C11" s="109"/>
      <c r="D11" s="112"/>
    </row>
    <row r="12" spans="1:5" ht="15.9">
      <c r="A12" s="41" t="s">
        <v>33</v>
      </c>
      <c r="B12" s="43">
        <v>2000</v>
      </c>
      <c r="C12" s="110"/>
      <c r="D12" s="113"/>
    </row>
    <row r="13" spans="1:5" ht="15.9">
      <c r="A13" s="41"/>
      <c r="B13" s="41"/>
      <c r="C13" s="41"/>
      <c r="D13" s="41"/>
    </row>
    <row r="14" spans="1:5" ht="15.9">
      <c r="A14" s="41" t="s">
        <v>13</v>
      </c>
      <c r="B14" s="149">
        <v>0.15</v>
      </c>
      <c r="C14" s="45"/>
      <c r="D14" s="43"/>
    </row>
    <row r="15" spans="1:5">
      <c r="B15" s="5"/>
      <c r="C15" s="6"/>
      <c r="D15" s="5"/>
    </row>
    <row r="16" spans="1:5">
      <c r="B16" s="5"/>
      <c r="C16" s="6"/>
      <c r="D16" s="5"/>
    </row>
    <row r="17" spans="1:6">
      <c r="A17" s="12"/>
      <c r="B17" s="12"/>
      <c r="C17" s="12"/>
      <c r="D17" s="12"/>
      <c r="E17" s="12"/>
      <c r="F17" s="12"/>
    </row>
    <row r="18" spans="1:6">
      <c r="A18" s="12"/>
      <c r="B18" s="12"/>
      <c r="C18" s="12"/>
      <c r="D18" s="12"/>
      <c r="E18" s="12"/>
      <c r="F18" s="12"/>
    </row>
    <row r="19" spans="1:6">
      <c r="A19" s="12"/>
      <c r="B19" s="12"/>
      <c r="C19" s="12"/>
      <c r="D19" s="12"/>
      <c r="E19" s="12"/>
      <c r="F19" s="12"/>
    </row>
    <row r="20" spans="1:6">
      <c r="A20" s="12"/>
      <c r="B20" s="12"/>
      <c r="C20" s="12"/>
      <c r="D20" s="12"/>
      <c r="E20" s="12"/>
      <c r="F20" s="12"/>
    </row>
  </sheetData>
  <mergeCells count="1">
    <mergeCell ref="A1:E1"/>
  </mergeCells>
  <conditionalFormatting sqref="C6:C12">
    <cfRule type="cellIs" dxfId="59" priority="1" stopIfTrue="1" operator="equal">
      <formula>B6*$B$14</formula>
    </cfRule>
  </conditionalFormatting>
  <conditionalFormatting sqref="D6:D12">
    <cfRule type="cellIs" dxfId="58" priority="2" stopIfTrue="1" operator="equal">
      <formula>B6-C6</formula>
    </cfRule>
  </conditionalFormatting>
  <pageMargins left="0.78740157499999996" right="0.78740157499999996" top="0.984251969" bottom="0.984251969" header="0.4921259845" footer="0.4921259845"/>
  <pageSetup paperSize="9" orientation="portrait" horizontalDpi="4294967293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9741E-703B-4354-8263-882761E02467}">
  <sheetPr>
    <tabColor theme="2" tint="-9.9978637043366805E-2"/>
  </sheetPr>
  <dimension ref="A1:F20"/>
  <sheetViews>
    <sheetView workbookViewId="0">
      <selection activeCell="F10" sqref="F10"/>
    </sheetView>
  </sheetViews>
  <sheetFormatPr baseColWidth="10" defaultColWidth="11.58203125" defaultRowHeight="12.9"/>
  <cols>
    <col min="2" max="2" width="15" customWidth="1"/>
    <col min="3" max="3" width="11.6640625" customWidth="1"/>
    <col min="4" max="4" width="27" customWidth="1"/>
  </cols>
  <sheetData>
    <row r="1" spans="1:5" ht="55.2" customHeight="1">
      <c r="A1" s="207" t="s">
        <v>615</v>
      </c>
      <c r="B1" s="146"/>
      <c r="C1" s="146"/>
      <c r="D1" s="146"/>
      <c r="E1" s="146"/>
    </row>
    <row r="2" spans="1:5" ht="20.6">
      <c r="B2" s="47"/>
      <c r="C2" s="46"/>
      <c r="D2" s="47"/>
    </row>
    <row r="3" spans="1:5" ht="20.6">
      <c r="A3" s="147" t="s">
        <v>194</v>
      </c>
      <c r="B3" s="44"/>
      <c r="C3" s="44"/>
      <c r="D3" s="44"/>
    </row>
    <row r="4" spans="1:5" ht="15.9">
      <c r="A4" s="44"/>
      <c r="B4" s="44"/>
      <c r="C4" s="44"/>
      <c r="D4" s="44"/>
    </row>
    <row r="5" spans="1:5" ht="15.9">
      <c r="A5" s="42" t="s">
        <v>11</v>
      </c>
      <c r="B5" s="42" t="s">
        <v>12</v>
      </c>
      <c r="C5" s="42" t="s">
        <v>13</v>
      </c>
      <c r="D5" s="42" t="s">
        <v>14</v>
      </c>
    </row>
    <row r="6" spans="1:5" ht="15.9">
      <c r="A6" s="41" t="s">
        <v>15</v>
      </c>
      <c r="B6" s="43">
        <v>1000</v>
      </c>
      <c r="C6" s="108">
        <f>B6*$B$14</f>
        <v>150</v>
      </c>
      <c r="D6" s="86"/>
    </row>
    <row r="7" spans="1:5" ht="15.9">
      <c r="A7" s="41" t="s">
        <v>8</v>
      </c>
      <c r="B7" s="43">
        <v>2000</v>
      </c>
      <c r="C7" s="108">
        <f t="shared" ref="C7:C12" si="0">B7*$B$14</f>
        <v>300</v>
      </c>
      <c r="D7" s="88"/>
    </row>
    <row r="8" spans="1:5" ht="15.9">
      <c r="A8" s="41" t="s">
        <v>9</v>
      </c>
      <c r="B8" s="43">
        <v>3000</v>
      </c>
      <c r="C8" s="108">
        <f t="shared" si="0"/>
        <v>450</v>
      </c>
      <c r="D8" s="88"/>
    </row>
    <row r="9" spans="1:5" ht="15.9">
      <c r="A9" s="41" t="s">
        <v>21</v>
      </c>
      <c r="B9" s="43">
        <v>5000</v>
      </c>
      <c r="C9" s="108">
        <f t="shared" si="0"/>
        <v>750</v>
      </c>
      <c r="D9" s="88"/>
    </row>
    <row r="10" spans="1:5" ht="15.9">
      <c r="A10" s="41" t="s">
        <v>27</v>
      </c>
      <c r="B10" s="43">
        <v>4000</v>
      </c>
      <c r="C10" s="108">
        <f t="shared" si="0"/>
        <v>600</v>
      </c>
      <c r="D10" s="88"/>
    </row>
    <row r="11" spans="1:5" ht="15.9">
      <c r="A11" s="41" t="s">
        <v>32</v>
      </c>
      <c r="B11" s="43">
        <v>4500</v>
      </c>
      <c r="C11" s="108">
        <f t="shared" si="0"/>
        <v>675</v>
      </c>
      <c r="D11" s="88"/>
    </row>
    <row r="12" spans="1:5" ht="15.9">
      <c r="A12" s="41" t="s">
        <v>33</v>
      </c>
      <c r="B12" s="43">
        <v>2000</v>
      </c>
      <c r="C12" s="108">
        <f t="shared" si="0"/>
        <v>300</v>
      </c>
      <c r="D12" s="90"/>
    </row>
    <row r="13" spans="1:5" ht="15.9">
      <c r="A13" s="41"/>
      <c r="B13" s="41"/>
      <c r="C13" s="41"/>
      <c r="D13" s="41"/>
    </row>
    <row r="14" spans="1:5" ht="15.9">
      <c r="A14" s="41" t="s">
        <v>13</v>
      </c>
      <c r="B14" s="148">
        <v>0.15</v>
      </c>
      <c r="C14" s="45"/>
      <c r="D14" s="43"/>
    </row>
    <row r="15" spans="1:5">
      <c r="B15" s="5"/>
      <c r="C15" s="6"/>
      <c r="D15" s="5"/>
    </row>
    <row r="16" spans="1:5">
      <c r="B16" s="5"/>
      <c r="C16" s="6"/>
      <c r="D16" s="5"/>
    </row>
    <row r="17" spans="1:6">
      <c r="A17" s="12"/>
      <c r="B17" s="12"/>
      <c r="C17" s="12"/>
      <c r="D17" s="12"/>
      <c r="E17" s="12"/>
      <c r="F17" s="12"/>
    </row>
    <row r="18" spans="1:6">
      <c r="A18" s="12"/>
      <c r="B18" s="12"/>
      <c r="C18" s="12"/>
      <c r="D18" s="12"/>
      <c r="E18" s="12"/>
      <c r="F18" s="12"/>
    </row>
    <row r="19" spans="1:6">
      <c r="A19" s="12"/>
      <c r="B19" s="12"/>
      <c r="C19" s="12"/>
      <c r="D19" s="12"/>
      <c r="E19" s="12"/>
      <c r="F19" s="12"/>
    </row>
    <row r="20" spans="1:6">
      <c r="A20" s="12"/>
      <c r="B20" s="12"/>
      <c r="C20" s="12"/>
      <c r="D20" s="12"/>
      <c r="E20" s="12"/>
      <c r="F20" s="12"/>
    </row>
  </sheetData>
  <mergeCells count="1">
    <mergeCell ref="A1:E1"/>
  </mergeCells>
  <conditionalFormatting sqref="C6:C12">
    <cfRule type="cellIs" dxfId="57" priority="1" stopIfTrue="1" operator="equal">
      <formula>B6*$B$14</formula>
    </cfRule>
  </conditionalFormatting>
  <conditionalFormatting sqref="D6:D12">
    <cfRule type="cellIs" dxfId="56" priority="2" stopIfTrue="1" operator="equal">
      <formula>B6-C6</formula>
    </cfRule>
  </conditionalFormatting>
  <pageMargins left="0.78740157499999996" right="0.78740157499999996" top="0.984251969" bottom="0.984251969" header="0.4921259845" footer="0.4921259845"/>
  <pageSetup paperSize="9" orientation="portrait" horizontalDpi="4294967293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-0.499984740745262"/>
  </sheetPr>
  <dimension ref="B1:O20"/>
  <sheetViews>
    <sheetView showGridLines="0" workbookViewId="0">
      <selection activeCell="N5" sqref="N5"/>
    </sheetView>
  </sheetViews>
  <sheetFormatPr baseColWidth="10" defaultColWidth="11.08203125" defaultRowHeight="14.6"/>
  <cols>
    <col min="1" max="1" width="3.33203125" style="15" customWidth="1"/>
    <col min="2" max="2" width="23.33203125" style="15" customWidth="1"/>
    <col min="3" max="3" width="15.4140625" style="15" customWidth="1"/>
    <col min="4" max="4" width="10" style="15" customWidth="1"/>
    <col min="5" max="5" width="19" style="15" customWidth="1"/>
    <col min="6" max="6" width="13.33203125" style="15" customWidth="1"/>
    <col min="7" max="7" width="19.4140625" style="15" customWidth="1"/>
    <col min="8" max="8" width="12.33203125" style="15" customWidth="1"/>
    <col min="9" max="9" width="9.4140625" style="15" hidden="1" customWidth="1"/>
    <col min="10" max="13" width="11.4140625" style="15" hidden="1" customWidth="1"/>
    <col min="14" max="16384" width="11.08203125" style="15"/>
  </cols>
  <sheetData>
    <row r="1" spans="2:15" ht="36.450000000000003" customHeight="1">
      <c r="B1" s="205" t="s">
        <v>616</v>
      </c>
      <c r="C1" s="145"/>
      <c r="D1" s="145"/>
      <c r="E1" s="145"/>
      <c r="F1" s="145"/>
      <c r="G1" s="145"/>
    </row>
    <row r="2" spans="2:15" ht="75" customHeight="1">
      <c r="B2" s="121" t="s">
        <v>50</v>
      </c>
      <c r="C2" s="122"/>
      <c r="D2" s="122"/>
      <c r="E2" s="122"/>
      <c r="F2" s="122"/>
      <c r="G2" s="122"/>
    </row>
    <row r="3" spans="2:15" ht="43.5" customHeight="1"/>
    <row r="4" spans="2:15" ht="18.45">
      <c r="B4" s="33" t="s">
        <v>49</v>
      </c>
      <c r="C4" s="35">
        <v>8</v>
      </c>
    </row>
    <row r="5" spans="2:15" ht="18.45">
      <c r="B5" s="33" t="s">
        <v>48</v>
      </c>
      <c r="C5" s="34"/>
    </row>
    <row r="6" spans="2:15" ht="23.15" customHeight="1">
      <c r="B6" s="33" t="s">
        <v>47</v>
      </c>
      <c r="C6" s="32">
        <v>0.31</v>
      </c>
      <c r="H6" s="31"/>
    </row>
    <row r="7" spans="2:15" ht="66.900000000000006" customHeight="1" thickBot="1">
      <c r="H7" s="31"/>
    </row>
    <row r="8" spans="2:15" ht="15" thickTop="1">
      <c r="B8" s="130" t="s">
        <v>46</v>
      </c>
      <c r="C8" s="125" t="s">
        <v>45</v>
      </c>
      <c r="D8" s="125"/>
      <c r="E8" s="126" t="s">
        <v>44</v>
      </c>
      <c r="F8" s="128" t="s">
        <v>43</v>
      </c>
      <c r="G8" s="153" t="s">
        <v>195</v>
      </c>
    </row>
    <row r="9" spans="2:15" ht="65.25" customHeight="1">
      <c r="B9" s="131"/>
      <c r="C9" s="30" t="s">
        <v>42</v>
      </c>
      <c r="D9" s="30" t="s">
        <v>41</v>
      </c>
      <c r="E9" s="127"/>
      <c r="F9" s="129"/>
      <c r="G9" s="154"/>
      <c r="H9" s="29"/>
      <c r="I9" s="28"/>
      <c r="J9" s="28"/>
      <c r="K9" s="28"/>
      <c r="L9" s="28"/>
    </row>
    <row r="10" spans="2:15">
      <c r="B10" s="37" t="s">
        <v>51</v>
      </c>
      <c r="C10" s="26">
        <v>60</v>
      </c>
      <c r="D10" s="25"/>
      <c r="E10" s="25"/>
      <c r="F10" s="24"/>
      <c r="G10" s="27"/>
      <c r="I10" s="15">
        <f>C10</f>
        <v>60</v>
      </c>
      <c r="J10" s="18">
        <f>I10/1000</f>
        <v>0.06</v>
      </c>
      <c r="K10" s="18">
        <f>IF(J10*$C$5&gt;0,J10*$C$5,1)</f>
        <v>1</v>
      </c>
      <c r="L10" s="17">
        <f>K10*$C$6</f>
        <v>0.31</v>
      </c>
    </row>
    <row r="11" spans="2:15" ht="18.45">
      <c r="B11" s="37" t="s">
        <v>52</v>
      </c>
      <c r="C11" s="26">
        <v>45</v>
      </c>
      <c r="D11" s="25"/>
      <c r="E11" s="25"/>
      <c r="F11" s="24"/>
      <c r="G11" s="23"/>
      <c r="I11" s="15">
        <f>C11</f>
        <v>45</v>
      </c>
      <c r="J11" s="18">
        <f>I11/1000</f>
        <v>4.4999999999999998E-2</v>
      </c>
      <c r="K11" s="18">
        <f>IF(J11*$C$5&gt;0,J11*$C$5,1)</f>
        <v>1</v>
      </c>
      <c r="L11" s="17">
        <f>K11*$C$6</f>
        <v>0.31</v>
      </c>
      <c r="M11" s="16">
        <f>IF($L$10-L11=0,1,$L$10-L11)</f>
        <v>1</v>
      </c>
    </row>
    <row r="12" spans="2:15" ht="18.899999999999999" thickBot="1">
      <c r="B12" s="38" t="s">
        <v>53</v>
      </c>
      <c r="C12" s="22">
        <v>10</v>
      </c>
      <c r="D12" s="21"/>
      <c r="E12" s="21"/>
      <c r="F12" s="20"/>
      <c r="G12" s="19"/>
      <c r="I12" s="15">
        <f>C12</f>
        <v>10</v>
      </c>
      <c r="J12" s="18">
        <f>I12/1000</f>
        <v>0.01</v>
      </c>
      <c r="K12" s="18">
        <f>IF(J12*$C$5&gt;0,J12*$C$5,1)</f>
        <v>1</v>
      </c>
      <c r="L12" s="17">
        <f>K12*$C$6</f>
        <v>0.31</v>
      </c>
      <c r="M12" s="16">
        <f>IF($L$10-L12=0,1,$L$10-L12)</f>
        <v>1</v>
      </c>
    </row>
    <row r="13" spans="2:15" ht="15" thickTop="1">
      <c r="B13" s="36"/>
      <c r="C13" s="36"/>
      <c r="D13" s="36"/>
      <c r="E13" s="36"/>
      <c r="F13" s="36"/>
      <c r="G13" s="36"/>
    </row>
    <row r="14" spans="2:15" ht="31.5" customHeight="1">
      <c r="B14" s="124"/>
      <c r="C14" s="124"/>
      <c r="D14" s="124"/>
      <c r="E14" s="124"/>
      <c r="F14" s="124"/>
      <c r="G14" s="124"/>
    </row>
    <row r="15" spans="2:15" ht="20.6">
      <c r="B15" s="157" t="s">
        <v>196</v>
      </c>
      <c r="C15" s="157"/>
      <c r="D15" s="157"/>
      <c r="E15" s="157"/>
      <c r="F15" s="157"/>
      <c r="G15" s="157"/>
      <c r="H15" s="157"/>
      <c r="I15" s="155"/>
      <c r="J15" s="155"/>
      <c r="K15" s="155"/>
      <c r="L15" s="155"/>
      <c r="M15" s="155"/>
      <c r="N15" s="155"/>
      <c r="O15" s="155"/>
    </row>
    <row r="16" spans="2:15" ht="15.9">
      <c r="B16" s="158" t="s">
        <v>197</v>
      </c>
      <c r="C16" s="158"/>
      <c r="D16" s="158"/>
      <c r="E16" s="158"/>
      <c r="F16" s="158"/>
      <c r="G16" s="158"/>
      <c r="H16" s="158"/>
    </row>
    <row r="17" spans="2:8" ht="15.9">
      <c r="B17" s="158" t="s">
        <v>198</v>
      </c>
      <c r="C17" s="158"/>
      <c r="D17" s="158"/>
      <c r="E17" s="158"/>
      <c r="F17" s="158"/>
      <c r="G17" s="158"/>
      <c r="H17" s="158"/>
    </row>
    <row r="18" spans="2:8" ht="35.15" customHeight="1">
      <c r="B18" s="158" t="s">
        <v>199</v>
      </c>
      <c r="C18" s="158"/>
      <c r="D18" s="158"/>
      <c r="E18" s="158"/>
      <c r="F18" s="158"/>
      <c r="G18" s="158"/>
      <c r="H18" s="158"/>
    </row>
    <row r="19" spans="2:8" ht="35.15" customHeight="1">
      <c r="B19" s="158" t="s">
        <v>200</v>
      </c>
      <c r="C19" s="158"/>
      <c r="D19" s="158"/>
      <c r="E19" s="158"/>
      <c r="F19" s="158"/>
      <c r="G19" s="158"/>
      <c r="H19" s="158"/>
    </row>
    <row r="20" spans="2:8">
      <c r="B20" s="156"/>
      <c r="C20" s="156"/>
      <c r="D20" s="156"/>
      <c r="E20" s="156"/>
      <c r="F20" s="156"/>
      <c r="G20" s="156"/>
      <c r="H20" s="156"/>
    </row>
  </sheetData>
  <mergeCells count="13">
    <mergeCell ref="B16:H16"/>
    <mergeCell ref="B19:H19"/>
    <mergeCell ref="B18:H18"/>
    <mergeCell ref="B17:H17"/>
    <mergeCell ref="B15:H15"/>
    <mergeCell ref="B1:G1"/>
    <mergeCell ref="B2:G2"/>
    <mergeCell ref="G8:G9"/>
    <mergeCell ref="B14:G14"/>
    <mergeCell ref="C8:D8"/>
    <mergeCell ref="E8:E9"/>
    <mergeCell ref="F8:F9"/>
    <mergeCell ref="B8:B9"/>
  </mergeCells>
  <conditionalFormatting sqref="C5">
    <cfRule type="cellIs" dxfId="55" priority="8" operator="equal">
      <formula>C4*365</formula>
    </cfRule>
  </conditionalFormatting>
  <conditionalFormatting sqref="D10:D12 F10:F12">
    <cfRule type="expression" dxfId="54" priority="2">
      <formula>D10=J10</formula>
    </cfRule>
  </conditionalFormatting>
  <conditionalFormatting sqref="E10:E12">
    <cfRule type="expression" dxfId="53" priority="4">
      <formula>E10=K10</formula>
    </cfRule>
  </conditionalFormatting>
  <conditionalFormatting sqref="G11:G12">
    <cfRule type="expression" dxfId="52" priority="1">
      <formula>G11=M11</formula>
    </cfRule>
  </conditionalFormatting>
  <conditionalFormatting sqref="J10:J12">
    <cfRule type="cellIs" dxfId="51" priority="7" operator="equal">
      <formula>I10/1000</formula>
    </cfRule>
  </conditionalFormatting>
  <conditionalFormatting sqref="K10:K12">
    <cfRule type="cellIs" dxfId="50" priority="6" operator="equal">
      <formula>J10*$C$5</formula>
    </cfRule>
  </conditionalFormatting>
  <conditionalFormatting sqref="L10:L12">
    <cfRule type="cellIs" dxfId="49" priority="5" operator="equal">
      <formula>K10*$C$6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A3651-37F0-400D-BEF7-E290C122D71B}">
  <sheetPr>
    <tabColor theme="6" tint="-0.499984740745262"/>
  </sheetPr>
  <dimension ref="B1:M20"/>
  <sheetViews>
    <sheetView showGridLines="0" workbookViewId="0">
      <selection activeCell="O9" sqref="O9"/>
    </sheetView>
  </sheetViews>
  <sheetFormatPr baseColWidth="10" defaultColWidth="11.08203125" defaultRowHeight="14.6"/>
  <cols>
    <col min="1" max="1" width="3.33203125" style="15" customWidth="1"/>
    <col min="2" max="2" width="23.33203125" style="15" customWidth="1"/>
    <col min="3" max="3" width="14.4140625" style="15" bestFit="1" customWidth="1"/>
    <col min="4" max="4" width="10" style="15" customWidth="1"/>
    <col min="5" max="5" width="19" style="15" customWidth="1"/>
    <col min="6" max="6" width="13.33203125" style="15" customWidth="1"/>
    <col min="7" max="7" width="19.4140625" style="15" customWidth="1"/>
    <col min="8" max="8" width="12.33203125" style="15" customWidth="1"/>
    <col min="9" max="9" width="9.4140625" style="15" hidden="1" customWidth="1"/>
    <col min="10" max="12" width="11.4140625" style="15" hidden="1" customWidth="1"/>
    <col min="13" max="13" width="15.6640625" style="15" hidden="1" customWidth="1"/>
    <col min="14" max="16384" width="11.08203125" style="15"/>
  </cols>
  <sheetData>
    <row r="1" spans="2:13" ht="55.3" customHeight="1">
      <c r="B1" s="159" t="s">
        <v>201</v>
      </c>
      <c r="C1" s="159"/>
      <c r="D1" s="159"/>
      <c r="E1" s="159"/>
      <c r="F1" s="159"/>
      <c r="G1" s="159"/>
    </row>
    <row r="2" spans="2:13" ht="75" customHeight="1">
      <c r="B2" s="121" t="s">
        <v>50</v>
      </c>
      <c r="C2" s="122"/>
      <c r="D2" s="122"/>
      <c r="E2" s="122"/>
      <c r="F2" s="122"/>
      <c r="G2" s="122"/>
    </row>
    <row r="3" spans="2:13" ht="43.5" customHeight="1"/>
    <row r="4" spans="2:13" ht="18.45">
      <c r="B4" s="33" t="s">
        <v>49</v>
      </c>
      <c r="C4" s="35">
        <v>8</v>
      </c>
    </row>
    <row r="5" spans="2:13" ht="18.45">
      <c r="B5" s="33" t="s">
        <v>48</v>
      </c>
      <c r="C5" s="114">
        <f>C4*365</f>
        <v>2920</v>
      </c>
    </row>
    <row r="6" spans="2:13" ht="23.15" customHeight="1">
      <c r="B6" s="33" t="s">
        <v>47</v>
      </c>
      <c r="C6" s="32">
        <v>0.31</v>
      </c>
      <c r="H6" s="31"/>
    </row>
    <row r="7" spans="2:13" ht="40.950000000000003" customHeight="1" thickBot="1">
      <c r="H7" s="31"/>
    </row>
    <row r="8" spans="2:13" ht="15" thickTop="1">
      <c r="B8" s="130" t="s">
        <v>46</v>
      </c>
      <c r="C8" s="125" t="s">
        <v>45</v>
      </c>
      <c r="D8" s="125"/>
      <c r="E8" s="126" t="s">
        <v>44</v>
      </c>
      <c r="F8" s="128" t="s">
        <v>43</v>
      </c>
      <c r="G8" s="152" t="s">
        <v>202</v>
      </c>
    </row>
    <row r="9" spans="2:13" ht="65.25" customHeight="1">
      <c r="B9" s="131"/>
      <c r="C9" s="30" t="s">
        <v>42</v>
      </c>
      <c r="D9" s="30" t="s">
        <v>41</v>
      </c>
      <c r="E9" s="127"/>
      <c r="F9" s="129"/>
      <c r="G9" s="123"/>
      <c r="H9" s="29"/>
      <c r="I9" s="28"/>
      <c r="J9" s="28"/>
      <c r="K9" s="28"/>
      <c r="L9" s="28"/>
    </row>
    <row r="10" spans="2:13">
      <c r="B10" s="37" t="s">
        <v>51</v>
      </c>
      <c r="C10" s="26">
        <v>60</v>
      </c>
      <c r="D10" s="25">
        <f>C10/1000</f>
        <v>0.06</v>
      </c>
      <c r="E10" s="115">
        <f>D10*$C$5</f>
        <v>175.2</v>
      </c>
      <c r="F10" s="24">
        <f>E10*$C$6</f>
        <v>54.311999999999998</v>
      </c>
      <c r="G10" s="27"/>
      <c r="I10" s="15">
        <f>C10</f>
        <v>60</v>
      </c>
      <c r="J10" s="18">
        <f>I10/1000</f>
        <v>0.06</v>
      </c>
      <c r="K10" s="18">
        <f>IF(J10*$C$5&gt;0,J10*$C$5,1)</f>
        <v>175.2</v>
      </c>
      <c r="L10" s="17">
        <f>K10*$C$6</f>
        <v>54.311999999999998</v>
      </c>
    </row>
    <row r="11" spans="2:13" ht="18.45">
      <c r="B11" s="37" t="s">
        <v>52</v>
      </c>
      <c r="C11" s="26">
        <v>45</v>
      </c>
      <c r="D11" s="25">
        <f t="shared" ref="D11:D12" si="0">C11/1000</f>
        <v>4.4999999999999998E-2</v>
      </c>
      <c r="E11" s="115">
        <f t="shared" ref="E11:E12" si="1">D11*$C$5</f>
        <v>131.4</v>
      </c>
      <c r="F11" s="24">
        <f t="shared" ref="F11:F12" si="2">E11*$C$6</f>
        <v>40.734000000000002</v>
      </c>
      <c r="G11" s="23">
        <f>$F$10-F11</f>
        <v>13.577999999999996</v>
      </c>
      <c r="I11" s="15">
        <f>C11</f>
        <v>45</v>
      </c>
      <c r="J11" s="18">
        <f>I11/1000</f>
        <v>4.4999999999999998E-2</v>
      </c>
      <c r="K11" s="18">
        <f>IF(J11*$C$5&gt;0,J11*$C$5,1)</f>
        <v>131.4</v>
      </c>
      <c r="L11" s="17">
        <f>K11*$C$6</f>
        <v>40.734000000000002</v>
      </c>
      <c r="M11" s="16">
        <f>IF($L$10-L11=0,1,$L$10-L11)</f>
        <v>13.577999999999996</v>
      </c>
    </row>
    <row r="12" spans="2:13" ht="18.899999999999999" thickBot="1">
      <c r="B12" s="38" t="s">
        <v>53</v>
      </c>
      <c r="C12" s="22">
        <v>10</v>
      </c>
      <c r="D12" s="25">
        <f t="shared" si="0"/>
        <v>0.01</v>
      </c>
      <c r="E12" s="115">
        <f t="shared" si="1"/>
        <v>29.2</v>
      </c>
      <c r="F12" s="24">
        <f t="shared" si="2"/>
        <v>9.0519999999999996</v>
      </c>
      <c r="G12" s="23">
        <f t="shared" ref="G12" si="3">$F$10-F12</f>
        <v>45.26</v>
      </c>
      <c r="I12" s="15">
        <f>C12</f>
        <v>10</v>
      </c>
      <c r="J12" s="18">
        <f>I12/1000</f>
        <v>0.01</v>
      </c>
      <c r="K12" s="18">
        <f>IF(J12*$C$5&gt;0,J12*$C$5,1)</f>
        <v>29.2</v>
      </c>
      <c r="L12" s="17">
        <f>K12*$C$6</f>
        <v>9.0519999999999996</v>
      </c>
      <c r="M12" s="16">
        <f>IF($L$10-L12=0,1,$L$10-L12)</f>
        <v>45.26</v>
      </c>
    </row>
    <row r="13" spans="2:13" ht="15" thickTop="1">
      <c r="B13" s="36"/>
      <c r="C13" s="36"/>
      <c r="D13" s="36"/>
      <c r="E13" s="36"/>
      <c r="F13" s="36"/>
      <c r="G13" s="36"/>
    </row>
    <row r="14" spans="2:13" ht="14.6" customHeight="1">
      <c r="B14" s="124"/>
      <c r="C14" s="124"/>
      <c r="D14" s="124"/>
      <c r="E14" s="124"/>
      <c r="F14" s="124"/>
      <c r="G14" s="124"/>
    </row>
    <row r="15" spans="2:13" ht="20.6">
      <c r="B15" s="157" t="s">
        <v>196</v>
      </c>
      <c r="C15" s="157"/>
      <c r="D15" s="157"/>
      <c r="E15" s="157"/>
      <c r="F15" s="157"/>
      <c r="G15" s="157"/>
      <c r="H15" s="157"/>
    </row>
    <row r="16" spans="2:13" ht="15.9">
      <c r="B16" s="158" t="s">
        <v>197</v>
      </c>
      <c r="C16" s="158"/>
      <c r="D16" s="158"/>
      <c r="E16" s="158"/>
      <c r="F16" s="158"/>
      <c r="G16" s="158"/>
      <c r="H16" s="158"/>
    </row>
    <row r="17" spans="2:8" ht="15.9">
      <c r="B17" s="158" t="s">
        <v>198</v>
      </c>
      <c r="C17" s="158"/>
      <c r="D17" s="158"/>
      <c r="E17" s="158"/>
      <c r="F17" s="158"/>
      <c r="G17" s="158"/>
      <c r="H17" s="158"/>
    </row>
    <row r="18" spans="2:8" ht="33.450000000000003" customHeight="1">
      <c r="B18" s="158" t="s">
        <v>199</v>
      </c>
      <c r="C18" s="158"/>
      <c r="D18" s="158"/>
      <c r="E18" s="158"/>
      <c r="F18" s="158"/>
      <c r="G18" s="158"/>
      <c r="H18" s="158"/>
    </row>
    <row r="19" spans="2:8" ht="31.3" customHeight="1">
      <c r="B19" s="158" t="s">
        <v>200</v>
      </c>
      <c r="C19" s="158"/>
      <c r="D19" s="158"/>
      <c r="E19" s="158"/>
      <c r="F19" s="158"/>
      <c r="G19" s="158"/>
      <c r="H19" s="158"/>
    </row>
    <row r="20" spans="2:8">
      <c r="B20" s="156"/>
      <c r="C20" s="156"/>
      <c r="D20" s="156"/>
      <c r="E20" s="156"/>
      <c r="F20" s="156"/>
      <c r="G20" s="156"/>
      <c r="H20" s="156"/>
    </row>
  </sheetData>
  <mergeCells count="13">
    <mergeCell ref="B19:H19"/>
    <mergeCell ref="B1:G1"/>
    <mergeCell ref="B15:H15"/>
    <mergeCell ref="B16:H16"/>
    <mergeCell ref="B17:H17"/>
    <mergeCell ref="B18:H18"/>
    <mergeCell ref="B14:G14"/>
    <mergeCell ref="B2:G2"/>
    <mergeCell ref="B8:B9"/>
    <mergeCell ref="C8:D8"/>
    <mergeCell ref="E8:E9"/>
    <mergeCell ref="F8:F9"/>
    <mergeCell ref="G8:G9"/>
  </mergeCells>
  <conditionalFormatting sqref="C5">
    <cfRule type="cellIs" dxfId="48" priority="8" operator="equal">
      <formula>C4*365</formula>
    </cfRule>
  </conditionalFormatting>
  <conditionalFormatting sqref="D10:D12 F10:F12">
    <cfRule type="expression" dxfId="47" priority="2">
      <formula>D10=J10</formula>
    </cfRule>
  </conditionalFormatting>
  <conditionalFormatting sqref="E10:E12">
    <cfRule type="expression" dxfId="46" priority="4">
      <formula>E10=K10</formula>
    </cfRule>
  </conditionalFormatting>
  <conditionalFormatting sqref="G11:G12">
    <cfRule type="expression" dxfId="45" priority="1">
      <formula>G11=M11</formula>
    </cfRule>
  </conditionalFormatting>
  <conditionalFormatting sqref="J10:J12">
    <cfRule type="cellIs" dxfId="44" priority="7" operator="equal">
      <formula>I10/1000</formula>
    </cfRule>
  </conditionalFormatting>
  <conditionalFormatting sqref="K10:K12">
    <cfRule type="cellIs" dxfId="43" priority="6" operator="equal">
      <formula>J10*$C$5</formula>
    </cfRule>
  </conditionalFormatting>
  <conditionalFormatting sqref="L10:L12">
    <cfRule type="cellIs" dxfId="42" priority="5" operator="equal">
      <formula>K10*$C$6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D0BA3-2079-4CA1-92F0-13D7485D46CF}">
  <sheetPr>
    <tabColor theme="8" tint="0.59999389629810485"/>
  </sheetPr>
  <dimension ref="A1:H105"/>
  <sheetViews>
    <sheetView zoomScaleNormal="100" workbookViewId="0">
      <selection sqref="A1:H1"/>
    </sheetView>
  </sheetViews>
  <sheetFormatPr baseColWidth="10" defaultColWidth="12.6640625" defaultRowHeight="12.75" customHeight="1"/>
  <cols>
    <col min="1" max="6" width="11.1640625" customWidth="1"/>
    <col min="7" max="7" width="11.1640625" style="160" customWidth="1"/>
    <col min="8" max="8" width="11.25" customWidth="1"/>
  </cols>
  <sheetData>
    <row r="1" spans="1:8" ht="27.55" customHeight="1">
      <c r="A1" s="162" t="s">
        <v>545</v>
      </c>
      <c r="B1" s="162"/>
      <c r="C1" s="162"/>
      <c r="D1" s="162"/>
      <c r="E1" s="162"/>
      <c r="F1" s="162"/>
      <c r="G1" s="162"/>
      <c r="H1" s="162"/>
    </row>
    <row r="2" spans="1:8" ht="12.9"/>
    <row r="3" spans="1:8" ht="27.55" customHeight="1">
      <c r="A3" s="161" t="s">
        <v>25</v>
      </c>
    </row>
    <row r="4" spans="1:8" ht="12.9"/>
    <row r="5" spans="1:8" ht="12.9">
      <c r="A5" t="s">
        <v>544</v>
      </c>
      <c r="B5" t="s">
        <v>0</v>
      </c>
      <c r="C5" t="s">
        <v>543</v>
      </c>
      <c r="D5" t="s">
        <v>76</v>
      </c>
      <c r="E5" t="s">
        <v>1</v>
      </c>
      <c r="F5" t="s">
        <v>542</v>
      </c>
      <c r="G5" s="160" t="s">
        <v>30</v>
      </c>
      <c r="H5" t="s">
        <v>31</v>
      </c>
    </row>
    <row r="6" spans="1:8" ht="12.9">
      <c r="A6" t="s">
        <v>211</v>
      </c>
      <c r="B6" t="s">
        <v>541</v>
      </c>
      <c r="C6" t="s">
        <v>540</v>
      </c>
      <c r="D6" t="s">
        <v>539</v>
      </c>
      <c r="E6">
        <v>74385</v>
      </c>
      <c r="F6" t="s">
        <v>538</v>
      </c>
      <c r="G6" s="160">
        <v>135</v>
      </c>
    </row>
    <row r="7" spans="1:8" ht="12.9">
      <c r="A7" t="s">
        <v>211</v>
      </c>
      <c r="B7" t="s">
        <v>537</v>
      </c>
      <c r="C7" t="s">
        <v>536</v>
      </c>
      <c r="D7" t="s">
        <v>535</v>
      </c>
      <c r="E7">
        <v>86519</v>
      </c>
      <c r="F7" t="s">
        <v>534</v>
      </c>
      <c r="G7" s="160">
        <v>100</v>
      </c>
    </row>
    <row r="8" spans="1:8" ht="12.9">
      <c r="A8" t="s">
        <v>206</v>
      </c>
      <c r="B8" t="s">
        <v>533</v>
      </c>
      <c r="C8" t="s">
        <v>532</v>
      </c>
      <c r="D8" t="s">
        <v>531</v>
      </c>
      <c r="E8">
        <v>56291</v>
      </c>
      <c r="F8" t="s">
        <v>530</v>
      </c>
    </row>
    <row r="9" spans="1:8" ht="12.9">
      <c r="A9" t="s">
        <v>244</v>
      </c>
      <c r="B9" t="s">
        <v>529</v>
      </c>
      <c r="C9" t="s">
        <v>528</v>
      </c>
      <c r="D9" t="s">
        <v>527</v>
      </c>
      <c r="E9">
        <v>66996</v>
      </c>
      <c r="F9" t="s">
        <v>526</v>
      </c>
      <c r="G9" s="160">
        <v>50</v>
      </c>
    </row>
    <row r="10" spans="1:8" ht="12.9">
      <c r="A10" t="s">
        <v>244</v>
      </c>
      <c r="B10" t="s">
        <v>525</v>
      </c>
      <c r="C10" t="s">
        <v>524</v>
      </c>
      <c r="D10" t="s">
        <v>523</v>
      </c>
      <c r="E10">
        <v>1920</v>
      </c>
      <c r="F10" t="s">
        <v>522</v>
      </c>
      <c r="G10" s="160">
        <v>75</v>
      </c>
    </row>
    <row r="11" spans="1:8" ht="12.9">
      <c r="A11" t="s">
        <v>206</v>
      </c>
      <c r="B11" t="s">
        <v>521</v>
      </c>
      <c r="C11" t="s">
        <v>520</v>
      </c>
      <c r="D11" t="s">
        <v>519</v>
      </c>
      <c r="E11">
        <v>16348</v>
      </c>
      <c r="F11" t="s">
        <v>518</v>
      </c>
      <c r="G11" s="160">
        <v>195</v>
      </c>
    </row>
    <row r="12" spans="1:8" ht="12.9">
      <c r="A12" t="s">
        <v>211</v>
      </c>
      <c r="B12" t="s">
        <v>517</v>
      </c>
      <c r="C12" t="s">
        <v>516</v>
      </c>
      <c r="D12" t="s">
        <v>515</v>
      </c>
      <c r="E12">
        <v>37181</v>
      </c>
      <c r="F12" t="s">
        <v>514</v>
      </c>
      <c r="G12" s="160">
        <v>100</v>
      </c>
    </row>
    <row r="13" spans="1:8" ht="12.9">
      <c r="A13" t="s">
        <v>211</v>
      </c>
      <c r="B13" t="s">
        <v>513</v>
      </c>
      <c r="C13" t="s">
        <v>512</v>
      </c>
      <c r="D13" t="s">
        <v>511</v>
      </c>
      <c r="E13">
        <v>56769</v>
      </c>
      <c r="F13" t="s">
        <v>510</v>
      </c>
    </row>
    <row r="14" spans="1:8" ht="12.9">
      <c r="A14" t="s">
        <v>206</v>
      </c>
      <c r="B14" t="s">
        <v>509</v>
      </c>
      <c r="C14" t="s">
        <v>508</v>
      </c>
      <c r="D14" t="s">
        <v>507</v>
      </c>
      <c r="E14">
        <v>31185</v>
      </c>
      <c r="F14" t="s">
        <v>506</v>
      </c>
      <c r="G14" s="160">
        <v>160</v>
      </c>
    </row>
    <row r="15" spans="1:8" ht="12.9">
      <c r="A15" t="s">
        <v>206</v>
      </c>
      <c r="B15" t="s">
        <v>505</v>
      </c>
      <c r="C15" t="s">
        <v>504</v>
      </c>
      <c r="D15" t="s">
        <v>503</v>
      </c>
      <c r="E15">
        <v>56377</v>
      </c>
      <c r="F15" t="s">
        <v>502</v>
      </c>
      <c r="G15" s="160">
        <v>190</v>
      </c>
    </row>
    <row r="16" spans="1:8" ht="12.9">
      <c r="A16" t="s">
        <v>206</v>
      </c>
      <c r="B16" t="s">
        <v>501</v>
      </c>
      <c r="C16" t="s">
        <v>500</v>
      </c>
      <c r="D16" t="s">
        <v>499</v>
      </c>
      <c r="E16">
        <v>54668</v>
      </c>
      <c r="F16" t="s">
        <v>498</v>
      </c>
      <c r="G16" s="160">
        <v>30</v>
      </c>
    </row>
    <row r="17" spans="1:7" ht="12.9">
      <c r="A17" t="s">
        <v>206</v>
      </c>
      <c r="B17" t="s">
        <v>29</v>
      </c>
      <c r="C17" t="s">
        <v>497</v>
      </c>
      <c r="D17" t="s">
        <v>496</v>
      </c>
      <c r="E17">
        <v>27308</v>
      </c>
      <c r="F17" t="s">
        <v>495</v>
      </c>
      <c r="G17" s="160">
        <v>55</v>
      </c>
    </row>
    <row r="18" spans="1:7" ht="12.9">
      <c r="A18" t="s">
        <v>206</v>
      </c>
      <c r="B18" t="s">
        <v>494</v>
      </c>
      <c r="C18" t="s">
        <v>493</v>
      </c>
      <c r="D18" t="s">
        <v>492</v>
      </c>
      <c r="E18">
        <v>27412</v>
      </c>
      <c r="F18" t="s">
        <v>491</v>
      </c>
      <c r="G18" s="160">
        <v>20</v>
      </c>
    </row>
    <row r="19" spans="1:7" ht="12.9">
      <c r="A19" t="s">
        <v>206</v>
      </c>
      <c r="B19" t="s">
        <v>81</v>
      </c>
      <c r="C19" t="s">
        <v>490</v>
      </c>
      <c r="D19" t="s">
        <v>489</v>
      </c>
      <c r="E19">
        <v>24888</v>
      </c>
      <c r="F19" t="s">
        <v>488</v>
      </c>
      <c r="G19" s="160">
        <v>90</v>
      </c>
    </row>
    <row r="20" spans="1:7" ht="12.9">
      <c r="A20" t="s">
        <v>211</v>
      </c>
      <c r="B20" t="s">
        <v>487</v>
      </c>
      <c r="C20" t="s">
        <v>486</v>
      </c>
      <c r="D20" t="s">
        <v>485</v>
      </c>
      <c r="E20">
        <v>54518</v>
      </c>
      <c r="F20" t="s">
        <v>484</v>
      </c>
      <c r="G20" s="160">
        <v>120</v>
      </c>
    </row>
    <row r="21" spans="1:7" ht="12.9">
      <c r="A21" t="s">
        <v>211</v>
      </c>
      <c r="B21" t="s">
        <v>483</v>
      </c>
      <c r="C21" t="s">
        <v>482</v>
      </c>
      <c r="D21" t="s">
        <v>481</v>
      </c>
      <c r="E21">
        <v>7924</v>
      </c>
      <c r="F21" t="s">
        <v>480</v>
      </c>
      <c r="G21" s="160">
        <v>70</v>
      </c>
    </row>
    <row r="22" spans="1:7" ht="12.9">
      <c r="A22" t="s">
        <v>211</v>
      </c>
      <c r="B22" t="s">
        <v>479</v>
      </c>
      <c r="C22" t="s">
        <v>478</v>
      </c>
      <c r="D22" t="s">
        <v>477</v>
      </c>
      <c r="E22">
        <v>25451</v>
      </c>
      <c r="F22" t="s">
        <v>476</v>
      </c>
      <c r="G22" s="160">
        <v>240</v>
      </c>
    </row>
    <row r="23" spans="1:7" ht="12.9">
      <c r="A23" t="s">
        <v>206</v>
      </c>
      <c r="B23" t="s">
        <v>475</v>
      </c>
      <c r="C23" t="s">
        <v>474</v>
      </c>
      <c r="D23" t="s">
        <v>473</v>
      </c>
      <c r="E23">
        <v>67591</v>
      </c>
      <c r="F23" t="s">
        <v>472</v>
      </c>
      <c r="G23" s="160">
        <v>90</v>
      </c>
    </row>
    <row r="24" spans="1:7" ht="12.9">
      <c r="A24" t="s">
        <v>206</v>
      </c>
      <c r="B24" t="s">
        <v>471</v>
      </c>
      <c r="C24" t="s">
        <v>470</v>
      </c>
      <c r="D24" t="s">
        <v>469</v>
      </c>
      <c r="E24">
        <v>24805</v>
      </c>
      <c r="F24" t="s">
        <v>468</v>
      </c>
      <c r="G24" s="160">
        <v>245</v>
      </c>
    </row>
    <row r="25" spans="1:7" ht="12.9">
      <c r="A25" t="s">
        <v>211</v>
      </c>
      <c r="B25" t="s">
        <v>467</v>
      </c>
      <c r="C25" t="s">
        <v>466</v>
      </c>
      <c r="D25" t="s">
        <v>465</v>
      </c>
      <c r="E25">
        <v>57635</v>
      </c>
      <c r="F25" t="s">
        <v>464</v>
      </c>
      <c r="G25" s="160">
        <v>30</v>
      </c>
    </row>
    <row r="26" spans="1:7" ht="12.9">
      <c r="A26" t="s">
        <v>211</v>
      </c>
      <c r="B26" t="s">
        <v>463</v>
      </c>
      <c r="C26" t="s">
        <v>462</v>
      </c>
      <c r="D26" t="s">
        <v>461</v>
      </c>
      <c r="E26">
        <v>35581</v>
      </c>
      <c r="F26" t="s">
        <v>460</v>
      </c>
      <c r="G26" s="160">
        <v>170</v>
      </c>
    </row>
    <row r="27" spans="1:7" ht="12.9">
      <c r="A27" t="s">
        <v>211</v>
      </c>
      <c r="B27" t="s">
        <v>459</v>
      </c>
      <c r="C27" t="s">
        <v>458</v>
      </c>
      <c r="D27" t="s">
        <v>457</v>
      </c>
      <c r="E27">
        <v>38312</v>
      </c>
      <c r="F27" t="s">
        <v>456</v>
      </c>
      <c r="G27" s="160">
        <v>20</v>
      </c>
    </row>
    <row r="28" spans="1:7" ht="12.9">
      <c r="A28" t="s">
        <v>211</v>
      </c>
      <c r="B28" t="s">
        <v>455</v>
      </c>
      <c r="C28" t="s">
        <v>454</v>
      </c>
      <c r="D28" t="s">
        <v>453</v>
      </c>
      <c r="E28">
        <v>27321</v>
      </c>
      <c r="F28" t="s">
        <v>452</v>
      </c>
      <c r="G28" s="160">
        <v>140</v>
      </c>
    </row>
    <row r="29" spans="1:7" ht="12.9">
      <c r="A29" t="s">
        <v>206</v>
      </c>
      <c r="B29" t="s">
        <v>451</v>
      </c>
      <c r="C29" t="s">
        <v>450</v>
      </c>
      <c r="D29" t="s">
        <v>449</v>
      </c>
      <c r="E29">
        <v>76835</v>
      </c>
      <c r="F29" t="s">
        <v>448</v>
      </c>
      <c r="G29" s="160">
        <v>25</v>
      </c>
    </row>
    <row r="30" spans="1:7" ht="12.9">
      <c r="A30" t="s">
        <v>211</v>
      </c>
      <c r="B30" t="s">
        <v>447</v>
      </c>
      <c r="C30" t="s">
        <v>446</v>
      </c>
      <c r="D30" t="s">
        <v>445</v>
      </c>
      <c r="E30">
        <v>54340</v>
      </c>
      <c r="F30" t="s">
        <v>444</v>
      </c>
      <c r="G30" s="160">
        <v>140</v>
      </c>
    </row>
    <row r="31" spans="1:7" ht="12.9">
      <c r="A31" t="s">
        <v>211</v>
      </c>
      <c r="B31" t="s">
        <v>443</v>
      </c>
      <c r="C31" t="s">
        <v>442</v>
      </c>
      <c r="D31" t="s">
        <v>441</v>
      </c>
      <c r="E31">
        <v>76848</v>
      </c>
      <c r="F31" t="s">
        <v>440</v>
      </c>
      <c r="G31" s="160">
        <v>180</v>
      </c>
    </row>
    <row r="32" spans="1:7" ht="12.9">
      <c r="A32" t="s">
        <v>211</v>
      </c>
      <c r="B32" t="s">
        <v>439</v>
      </c>
      <c r="C32" t="s">
        <v>438</v>
      </c>
      <c r="D32" t="s">
        <v>437</v>
      </c>
      <c r="E32">
        <v>93080</v>
      </c>
      <c r="F32" t="s">
        <v>436</v>
      </c>
      <c r="G32" s="160">
        <v>105</v>
      </c>
    </row>
    <row r="33" spans="1:7" ht="12.9">
      <c r="A33" t="s">
        <v>206</v>
      </c>
      <c r="B33" t="s">
        <v>435</v>
      </c>
      <c r="C33" t="s">
        <v>434</v>
      </c>
      <c r="D33" t="s">
        <v>433</v>
      </c>
      <c r="E33">
        <v>23909</v>
      </c>
      <c r="F33" t="s">
        <v>432</v>
      </c>
      <c r="G33" s="160">
        <v>170</v>
      </c>
    </row>
    <row r="34" spans="1:7" ht="12.9">
      <c r="A34" t="s">
        <v>206</v>
      </c>
      <c r="B34" t="s">
        <v>431</v>
      </c>
      <c r="C34" t="s">
        <v>430</v>
      </c>
      <c r="D34" t="s">
        <v>429</v>
      </c>
      <c r="E34">
        <v>37296</v>
      </c>
      <c r="F34" t="s">
        <v>428</v>
      </c>
      <c r="G34" s="160">
        <v>35</v>
      </c>
    </row>
    <row r="35" spans="1:7" ht="12.9">
      <c r="A35" t="s">
        <v>206</v>
      </c>
      <c r="B35" t="s">
        <v>427</v>
      </c>
      <c r="C35" t="s">
        <v>426</v>
      </c>
      <c r="D35" t="s">
        <v>425</v>
      </c>
      <c r="E35">
        <v>27412</v>
      </c>
      <c r="F35" t="s">
        <v>424</v>
      </c>
      <c r="G35" s="160">
        <v>150</v>
      </c>
    </row>
    <row r="36" spans="1:7" ht="12.9">
      <c r="A36" t="s">
        <v>206</v>
      </c>
      <c r="B36" t="s">
        <v>423</v>
      </c>
      <c r="C36" t="s">
        <v>26</v>
      </c>
      <c r="D36" t="s">
        <v>351</v>
      </c>
      <c r="E36">
        <v>86911</v>
      </c>
      <c r="F36" t="s">
        <v>350</v>
      </c>
    </row>
    <row r="37" spans="1:7" ht="12.9">
      <c r="A37" t="s">
        <v>206</v>
      </c>
      <c r="B37" t="s">
        <v>422</v>
      </c>
      <c r="C37" t="s">
        <v>421</v>
      </c>
      <c r="D37" t="s">
        <v>420</v>
      </c>
      <c r="E37">
        <v>90518</v>
      </c>
      <c r="F37" t="s">
        <v>419</v>
      </c>
      <c r="G37" s="160">
        <v>15</v>
      </c>
    </row>
    <row r="38" spans="1:7" ht="12.9">
      <c r="A38" t="s">
        <v>206</v>
      </c>
      <c r="B38" t="s">
        <v>418</v>
      </c>
      <c r="C38" t="s">
        <v>417</v>
      </c>
      <c r="D38" t="s">
        <v>416</v>
      </c>
      <c r="E38">
        <v>38102</v>
      </c>
      <c r="F38" t="s">
        <v>415</v>
      </c>
      <c r="G38" s="160">
        <v>160</v>
      </c>
    </row>
    <row r="39" spans="1:7" ht="12.9">
      <c r="A39" t="s">
        <v>206</v>
      </c>
      <c r="B39" t="s">
        <v>414</v>
      </c>
      <c r="C39" t="s">
        <v>7</v>
      </c>
      <c r="D39" t="s">
        <v>413</v>
      </c>
      <c r="E39">
        <v>56428</v>
      </c>
      <c r="F39" t="s">
        <v>412</v>
      </c>
      <c r="G39" s="160">
        <v>235</v>
      </c>
    </row>
    <row r="40" spans="1:7" ht="12.9">
      <c r="A40" t="s">
        <v>206</v>
      </c>
      <c r="B40" t="s">
        <v>411</v>
      </c>
      <c r="C40" t="s">
        <v>410</v>
      </c>
      <c r="D40" t="s">
        <v>409</v>
      </c>
      <c r="E40">
        <v>76530</v>
      </c>
      <c r="F40" t="s">
        <v>408</v>
      </c>
      <c r="G40" s="160">
        <v>115</v>
      </c>
    </row>
    <row r="41" spans="1:7" ht="12.9">
      <c r="A41" t="s">
        <v>211</v>
      </c>
      <c r="B41" t="s">
        <v>407</v>
      </c>
      <c r="C41" t="s">
        <v>406</v>
      </c>
      <c r="D41" t="s">
        <v>405</v>
      </c>
      <c r="E41">
        <v>91734</v>
      </c>
      <c r="F41" t="s">
        <v>404</v>
      </c>
      <c r="G41" s="160">
        <v>60</v>
      </c>
    </row>
    <row r="42" spans="1:7" ht="12.9">
      <c r="A42" t="s">
        <v>244</v>
      </c>
      <c r="B42" t="s">
        <v>403</v>
      </c>
      <c r="C42" t="s">
        <v>402</v>
      </c>
      <c r="D42" t="s">
        <v>401</v>
      </c>
      <c r="E42">
        <v>25572</v>
      </c>
      <c r="F42" t="s">
        <v>400</v>
      </c>
      <c r="G42" s="160">
        <v>240</v>
      </c>
    </row>
    <row r="43" spans="1:7" ht="12.9">
      <c r="A43" t="s">
        <v>211</v>
      </c>
      <c r="B43" t="s">
        <v>399</v>
      </c>
      <c r="C43" t="s">
        <v>398</v>
      </c>
      <c r="D43" t="s">
        <v>397</v>
      </c>
      <c r="E43">
        <v>66399</v>
      </c>
      <c r="F43" t="s">
        <v>396</v>
      </c>
      <c r="G43" s="160">
        <v>100</v>
      </c>
    </row>
    <row r="44" spans="1:7" ht="12.9">
      <c r="A44" t="s">
        <v>206</v>
      </c>
      <c r="B44" t="s">
        <v>395</v>
      </c>
      <c r="C44" t="s">
        <v>394</v>
      </c>
      <c r="D44" t="s">
        <v>393</v>
      </c>
      <c r="E44">
        <v>64390</v>
      </c>
      <c r="F44" t="s">
        <v>392</v>
      </c>
      <c r="G44" s="160">
        <v>80</v>
      </c>
    </row>
    <row r="45" spans="1:7" ht="12.9">
      <c r="A45" t="s">
        <v>206</v>
      </c>
      <c r="B45" t="s">
        <v>391</v>
      </c>
      <c r="C45" t="s">
        <v>390</v>
      </c>
      <c r="D45" t="s">
        <v>389</v>
      </c>
      <c r="E45">
        <v>67680</v>
      </c>
      <c r="F45" t="s">
        <v>388</v>
      </c>
      <c r="G45" s="160">
        <v>180</v>
      </c>
    </row>
    <row r="46" spans="1:7" ht="12.9">
      <c r="A46" t="s">
        <v>211</v>
      </c>
      <c r="B46" t="s">
        <v>3</v>
      </c>
      <c r="C46" t="s">
        <v>387</v>
      </c>
      <c r="D46" t="s">
        <v>386</v>
      </c>
      <c r="E46">
        <v>56414</v>
      </c>
      <c r="F46" t="s">
        <v>385</v>
      </c>
      <c r="G46" s="160">
        <v>75</v>
      </c>
    </row>
    <row r="47" spans="1:7" ht="12.9">
      <c r="A47" t="s">
        <v>211</v>
      </c>
      <c r="B47" t="s">
        <v>384</v>
      </c>
      <c r="C47" t="s">
        <v>383</v>
      </c>
      <c r="D47" t="s">
        <v>382</v>
      </c>
      <c r="E47">
        <v>74369</v>
      </c>
      <c r="F47" t="s">
        <v>381</v>
      </c>
      <c r="G47" s="160">
        <v>180</v>
      </c>
    </row>
    <row r="48" spans="1:7" ht="12.9">
      <c r="A48" t="s">
        <v>206</v>
      </c>
      <c r="B48" t="s">
        <v>380</v>
      </c>
      <c r="C48" t="s">
        <v>379</v>
      </c>
      <c r="D48" t="s">
        <v>378</v>
      </c>
      <c r="E48">
        <v>66484</v>
      </c>
      <c r="F48" t="s">
        <v>377</v>
      </c>
      <c r="G48" s="160">
        <v>85</v>
      </c>
    </row>
    <row r="49" spans="1:7" ht="12.9">
      <c r="A49" t="s">
        <v>206</v>
      </c>
      <c r="B49" t="s">
        <v>376</v>
      </c>
      <c r="C49" t="s">
        <v>375</v>
      </c>
      <c r="D49" t="s">
        <v>374</v>
      </c>
      <c r="E49">
        <v>4318</v>
      </c>
      <c r="F49" t="s">
        <v>373</v>
      </c>
      <c r="G49" s="160">
        <v>100</v>
      </c>
    </row>
    <row r="50" spans="1:7" ht="12.9">
      <c r="A50" t="s">
        <v>244</v>
      </c>
      <c r="B50" t="s">
        <v>372</v>
      </c>
      <c r="C50" t="s">
        <v>371</v>
      </c>
      <c r="D50" t="s">
        <v>370</v>
      </c>
      <c r="E50">
        <v>54619</v>
      </c>
      <c r="F50" t="s">
        <v>369</v>
      </c>
      <c r="G50" s="160">
        <v>0</v>
      </c>
    </row>
    <row r="51" spans="1:7" ht="12.9">
      <c r="A51" t="s">
        <v>211</v>
      </c>
      <c r="B51" t="s">
        <v>368</v>
      </c>
      <c r="C51" t="s">
        <v>367</v>
      </c>
      <c r="D51" t="s">
        <v>366</v>
      </c>
      <c r="E51">
        <v>88690</v>
      </c>
      <c r="F51" t="s">
        <v>365</v>
      </c>
      <c r="G51" s="160">
        <v>110</v>
      </c>
    </row>
    <row r="52" spans="1:7" ht="12.9">
      <c r="A52" t="s">
        <v>211</v>
      </c>
      <c r="B52" t="s">
        <v>364</v>
      </c>
      <c r="C52" t="s">
        <v>363</v>
      </c>
      <c r="D52" t="s">
        <v>362</v>
      </c>
      <c r="E52">
        <v>58454</v>
      </c>
      <c r="F52" t="s">
        <v>361</v>
      </c>
      <c r="G52" s="160">
        <v>170</v>
      </c>
    </row>
    <row r="53" spans="1:7" ht="12.9">
      <c r="A53" t="s">
        <v>206</v>
      </c>
      <c r="B53" t="s">
        <v>360</v>
      </c>
      <c r="C53" t="s">
        <v>359</v>
      </c>
      <c r="D53" t="s">
        <v>358</v>
      </c>
      <c r="E53">
        <v>61250</v>
      </c>
      <c r="F53" t="s">
        <v>357</v>
      </c>
      <c r="G53" s="160">
        <v>210</v>
      </c>
    </row>
    <row r="54" spans="1:7" ht="12.9">
      <c r="A54" t="s">
        <v>206</v>
      </c>
      <c r="B54" t="s">
        <v>356</v>
      </c>
      <c r="C54" t="s">
        <v>355</v>
      </c>
      <c r="D54" t="s">
        <v>354</v>
      </c>
      <c r="E54">
        <v>75053</v>
      </c>
      <c r="F54" t="s">
        <v>353</v>
      </c>
    </row>
    <row r="55" spans="1:7" ht="12.9">
      <c r="A55" t="s">
        <v>211</v>
      </c>
      <c r="B55" t="s">
        <v>352</v>
      </c>
      <c r="C55" t="s">
        <v>26</v>
      </c>
      <c r="D55" t="s">
        <v>351</v>
      </c>
      <c r="E55">
        <v>86911</v>
      </c>
      <c r="F55" t="s">
        <v>350</v>
      </c>
      <c r="G55" s="160">
        <v>75</v>
      </c>
    </row>
    <row r="56" spans="1:7" ht="12.9">
      <c r="A56" t="s">
        <v>244</v>
      </c>
      <c r="B56" t="s">
        <v>349</v>
      </c>
      <c r="C56" t="s">
        <v>348</v>
      </c>
      <c r="D56" t="s">
        <v>347</v>
      </c>
      <c r="E56">
        <v>76879</v>
      </c>
      <c r="F56" t="s">
        <v>346</v>
      </c>
    </row>
    <row r="57" spans="1:7" ht="12.9">
      <c r="A57" t="s">
        <v>211</v>
      </c>
      <c r="B57" t="s">
        <v>345</v>
      </c>
      <c r="C57" t="s">
        <v>344</v>
      </c>
      <c r="D57" t="s">
        <v>343</v>
      </c>
      <c r="E57">
        <v>84553</v>
      </c>
      <c r="F57" t="s">
        <v>342</v>
      </c>
    </row>
    <row r="58" spans="1:7" ht="12.9">
      <c r="A58" t="s">
        <v>206</v>
      </c>
      <c r="B58" t="s">
        <v>341</v>
      </c>
      <c r="C58" t="s">
        <v>340</v>
      </c>
      <c r="D58" t="s">
        <v>339</v>
      </c>
      <c r="E58">
        <v>91484</v>
      </c>
      <c r="F58" t="s">
        <v>338</v>
      </c>
    </row>
    <row r="59" spans="1:7" ht="12.9">
      <c r="A59" t="s">
        <v>211</v>
      </c>
      <c r="B59" t="s">
        <v>337</v>
      </c>
      <c r="C59" t="s">
        <v>336</v>
      </c>
      <c r="D59" t="s">
        <v>335</v>
      </c>
      <c r="E59">
        <v>35236</v>
      </c>
      <c r="F59" t="s">
        <v>334</v>
      </c>
    </row>
    <row r="60" spans="1:7" ht="12.9">
      <c r="A60" t="s">
        <v>206</v>
      </c>
      <c r="B60" t="s">
        <v>333</v>
      </c>
      <c r="C60" t="s">
        <v>332</v>
      </c>
      <c r="D60" t="s">
        <v>331</v>
      </c>
      <c r="E60">
        <v>72365</v>
      </c>
      <c r="F60" t="s">
        <v>330</v>
      </c>
      <c r="G60" s="160">
        <v>165</v>
      </c>
    </row>
    <row r="61" spans="1:7" ht="12.9">
      <c r="A61" t="s">
        <v>206</v>
      </c>
      <c r="B61" t="s">
        <v>329</v>
      </c>
      <c r="C61" t="s">
        <v>328</v>
      </c>
      <c r="D61" t="s">
        <v>327</v>
      </c>
      <c r="E61">
        <v>56479</v>
      </c>
      <c r="F61" t="s">
        <v>326</v>
      </c>
      <c r="G61" s="160">
        <v>90</v>
      </c>
    </row>
    <row r="62" spans="1:7" ht="12.9">
      <c r="A62" t="s">
        <v>211</v>
      </c>
      <c r="B62" t="s">
        <v>325</v>
      </c>
      <c r="C62" t="s">
        <v>324</v>
      </c>
      <c r="D62" t="s">
        <v>323</v>
      </c>
      <c r="E62">
        <v>54611</v>
      </c>
      <c r="F62" t="s">
        <v>322</v>
      </c>
      <c r="G62" s="160">
        <v>120</v>
      </c>
    </row>
    <row r="63" spans="1:7" ht="12.9">
      <c r="A63" t="s">
        <v>211</v>
      </c>
      <c r="B63" t="s">
        <v>321</v>
      </c>
      <c r="C63" t="s">
        <v>320</v>
      </c>
      <c r="D63" t="s">
        <v>319</v>
      </c>
      <c r="E63">
        <v>91315</v>
      </c>
      <c r="F63" t="s">
        <v>318</v>
      </c>
      <c r="G63" s="160">
        <v>55</v>
      </c>
    </row>
    <row r="64" spans="1:7" ht="12.9">
      <c r="A64" t="s">
        <v>211</v>
      </c>
      <c r="B64" t="s">
        <v>317</v>
      </c>
      <c r="C64" t="s">
        <v>316</v>
      </c>
      <c r="D64" t="s">
        <v>315</v>
      </c>
      <c r="E64">
        <v>49448</v>
      </c>
      <c r="F64" t="s">
        <v>314</v>
      </c>
      <c r="G64" s="160">
        <v>20</v>
      </c>
    </row>
    <row r="65" spans="1:7" ht="12.9">
      <c r="A65" t="s">
        <v>211</v>
      </c>
      <c r="B65" t="s">
        <v>313</v>
      </c>
      <c r="C65" t="s">
        <v>312</v>
      </c>
      <c r="D65" t="s">
        <v>311</v>
      </c>
      <c r="E65">
        <v>75045</v>
      </c>
      <c r="F65" t="s">
        <v>310</v>
      </c>
      <c r="G65" s="160">
        <v>15</v>
      </c>
    </row>
    <row r="66" spans="1:7" ht="12.9">
      <c r="A66" t="s">
        <v>211</v>
      </c>
      <c r="B66" t="s">
        <v>309</v>
      </c>
      <c r="C66" t="s">
        <v>308</v>
      </c>
      <c r="D66" t="s">
        <v>307</v>
      </c>
      <c r="E66">
        <v>85410</v>
      </c>
      <c r="F66" t="s">
        <v>306</v>
      </c>
      <c r="G66" s="160">
        <v>75</v>
      </c>
    </row>
    <row r="67" spans="1:7" ht="12.9">
      <c r="A67" t="s">
        <v>244</v>
      </c>
      <c r="B67" t="s">
        <v>305</v>
      </c>
      <c r="C67" t="s">
        <v>5</v>
      </c>
      <c r="D67" t="s">
        <v>304</v>
      </c>
      <c r="E67">
        <v>55469</v>
      </c>
      <c r="F67" t="s">
        <v>303</v>
      </c>
      <c r="G67" s="160">
        <v>30</v>
      </c>
    </row>
    <row r="68" spans="1:7" ht="12.9">
      <c r="A68" t="s">
        <v>211</v>
      </c>
      <c r="B68" t="s">
        <v>302</v>
      </c>
      <c r="C68" t="s">
        <v>301</v>
      </c>
      <c r="D68" t="s">
        <v>300</v>
      </c>
      <c r="E68">
        <v>37217</v>
      </c>
      <c r="F68" t="s">
        <v>299</v>
      </c>
      <c r="G68" s="160">
        <v>180</v>
      </c>
    </row>
    <row r="69" spans="1:7" ht="12.9">
      <c r="A69" t="s">
        <v>211</v>
      </c>
      <c r="B69" t="s">
        <v>298</v>
      </c>
      <c r="C69" t="s">
        <v>297</v>
      </c>
      <c r="D69" t="s">
        <v>296</v>
      </c>
      <c r="E69">
        <v>26937</v>
      </c>
      <c r="F69" t="s">
        <v>295</v>
      </c>
      <c r="G69" s="160">
        <v>205</v>
      </c>
    </row>
    <row r="70" spans="1:7" ht="12.9">
      <c r="A70" t="s">
        <v>206</v>
      </c>
      <c r="B70" t="s">
        <v>294</v>
      </c>
      <c r="C70" t="s">
        <v>293</v>
      </c>
      <c r="D70" t="s">
        <v>292</v>
      </c>
      <c r="E70">
        <v>49429</v>
      </c>
      <c r="F70" t="s">
        <v>291</v>
      </c>
      <c r="G70" s="160">
        <v>25</v>
      </c>
    </row>
    <row r="71" spans="1:7" ht="12.9">
      <c r="A71" t="s">
        <v>211</v>
      </c>
      <c r="B71" t="s">
        <v>38</v>
      </c>
      <c r="C71" t="s">
        <v>290</v>
      </c>
      <c r="D71" t="s">
        <v>289</v>
      </c>
      <c r="E71">
        <v>48565</v>
      </c>
      <c r="F71" t="s">
        <v>288</v>
      </c>
      <c r="G71" s="160">
        <v>130</v>
      </c>
    </row>
    <row r="72" spans="1:7" ht="12.9">
      <c r="A72" t="s">
        <v>206</v>
      </c>
      <c r="B72" t="s">
        <v>287</v>
      </c>
      <c r="C72" t="s">
        <v>286</v>
      </c>
      <c r="D72" t="s">
        <v>285</v>
      </c>
      <c r="E72">
        <v>54595</v>
      </c>
      <c r="F72" t="s">
        <v>284</v>
      </c>
      <c r="G72" s="160">
        <v>175</v>
      </c>
    </row>
    <row r="73" spans="1:7" ht="12.9">
      <c r="A73" t="s">
        <v>206</v>
      </c>
      <c r="B73" t="s">
        <v>283</v>
      </c>
      <c r="C73" t="s">
        <v>282</v>
      </c>
      <c r="D73" t="s">
        <v>281</v>
      </c>
      <c r="E73">
        <v>21683</v>
      </c>
      <c r="F73" t="s">
        <v>280</v>
      </c>
      <c r="G73" s="160">
        <v>10</v>
      </c>
    </row>
    <row r="74" spans="1:7" ht="12.9">
      <c r="A74" t="s">
        <v>211</v>
      </c>
      <c r="B74" t="s">
        <v>279</v>
      </c>
      <c r="C74" t="s">
        <v>278</v>
      </c>
      <c r="D74" t="s">
        <v>277</v>
      </c>
      <c r="E74">
        <v>27211</v>
      </c>
      <c r="F74" t="s">
        <v>276</v>
      </c>
      <c r="G74" s="160">
        <v>35</v>
      </c>
    </row>
    <row r="75" spans="1:7" ht="12.9">
      <c r="A75" t="s">
        <v>211</v>
      </c>
      <c r="B75" t="s">
        <v>275</v>
      </c>
      <c r="C75" t="s">
        <v>274</v>
      </c>
      <c r="D75" t="s">
        <v>273</v>
      </c>
      <c r="E75">
        <v>49424</v>
      </c>
      <c r="F75" t="s">
        <v>272</v>
      </c>
      <c r="G75" s="160">
        <v>245</v>
      </c>
    </row>
    <row r="76" spans="1:7" ht="12.9">
      <c r="A76" t="s">
        <v>211</v>
      </c>
      <c r="B76" t="s">
        <v>271</v>
      </c>
      <c r="C76" t="s">
        <v>270</v>
      </c>
      <c r="D76" t="s">
        <v>269</v>
      </c>
      <c r="E76">
        <v>56338</v>
      </c>
      <c r="F76" t="s">
        <v>268</v>
      </c>
      <c r="G76" s="160">
        <v>105</v>
      </c>
    </row>
    <row r="77" spans="1:7" ht="12.9">
      <c r="A77" t="s">
        <v>206</v>
      </c>
      <c r="B77" t="s">
        <v>267</v>
      </c>
      <c r="C77" t="s">
        <v>266</v>
      </c>
      <c r="D77" t="s">
        <v>265</v>
      </c>
      <c r="E77">
        <v>54314</v>
      </c>
      <c r="F77" t="s">
        <v>264</v>
      </c>
      <c r="G77" s="160">
        <v>225</v>
      </c>
    </row>
    <row r="78" spans="1:7" ht="12.9">
      <c r="A78" t="s">
        <v>206</v>
      </c>
      <c r="B78" t="s">
        <v>263</v>
      </c>
      <c r="C78" t="s">
        <v>262</v>
      </c>
      <c r="D78" t="s">
        <v>261</v>
      </c>
      <c r="E78">
        <v>9306</v>
      </c>
      <c r="F78" t="s">
        <v>260</v>
      </c>
      <c r="G78" s="160">
        <v>185</v>
      </c>
    </row>
    <row r="79" spans="1:7" ht="12.9">
      <c r="A79" t="s">
        <v>206</v>
      </c>
      <c r="B79" t="s">
        <v>99</v>
      </c>
      <c r="C79" t="s">
        <v>259</v>
      </c>
      <c r="D79" t="s">
        <v>258</v>
      </c>
      <c r="E79">
        <v>63868</v>
      </c>
      <c r="F79" t="s">
        <v>257</v>
      </c>
      <c r="G79" s="160">
        <v>215</v>
      </c>
    </row>
    <row r="80" spans="1:7" ht="12.9">
      <c r="A80" t="s">
        <v>206</v>
      </c>
      <c r="B80" t="s">
        <v>256</v>
      </c>
      <c r="C80" t="s">
        <v>255</v>
      </c>
      <c r="D80" t="s">
        <v>254</v>
      </c>
      <c r="E80">
        <v>54298</v>
      </c>
      <c r="F80" t="s">
        <v>253</v>
      </c>
      <c r="G80" s="160">
        <v>70</v>
      </c>
    </row>
    <row r="81" spans="1:7" ht="12.9">
      <c r="A81" t="s">
        <v>211</v>
      </c>
      <c r="B81" t="s">
        <v>252</v>
      </c>
      <c r="C81" t="s">
        <v>251</v>
      </c>
      <c r="D81" t="s">
        <v>250</v>
      </c>
      <c r="E81">
        <v>54295</v>
      </c>
      <c r="F81" t="s">
        <v>249</v>
      </c>
      <c r="G81" s="160">
        <v>35</v>
      </c>
    </row>
    <row r="82" spans="1:7" ht="12.9">
      <c r="A82" t="s">
        <v>206</v>
      </c>
      <c r="B82" t="s">
        <v>248</v>
      </c>
      <c r="C82" t="s">
        <v>247</v>
      </c>
      <c r="D82" t="s">
        <v>246</v>
      </c>
      <c r="E82">
        <v>75387</v>
      </c>
      <c r="F82" t="s">
        <v>245</v>
      </c>
      <c r="G82" s="160">
        <v>55</v>
      </c>
    </row>
    <row r="83" spans="1:7" ht="12.9">
      <c r="A83" t="s">
        <v>244</v>
      </c>
      <c r="B83" t="s">
        <v>243</v>
      </c>
      <c r="C83" t="s">
        <v>242</v>
      </c>
      <c r="D83" t="s">
        <v>241</v>
      </c>
      <c r="E83">
        <v>54411</v>
      </c>
      <c r="F83" t="s">
        <v>240</v>
      </c>
      <c r="G83" s="160">
        <v>95</v>
      </c>
    </row>
    <row r="84" spans="1:7" ht="12.9">
      <c r="A84" t="s">
        <v>211</v>
      </c>
      <c r="B84" t="s">
        <v>239</v>
      </c>
      <c r="C84" t="s">
        <v>238</v>
      </c>
      <c r="D84" t="s">
        <v>237</v>
      </c>
      <c r="E84">
        <v>59192</v>
      </c>
      <c r="F84" t="s">
        <v>236</v>
      </c>
      <c r="G84" s="160">
        <v>70</v>
      </c>
    </row>
    <row r="85" spans="1:7" ht="12.9">
      <c r="A85" t="s">
        <v>211</v>
      </c>
      <c r="B85" t="s">
        <v>235</v>
      </c>
      <c r="C85" t="s">
        <v>234</v>
      </c>
      <c r="D85" t="s">
        <v>233</v>
      </c>
      <c r="E85">
        <v>65195</v>
      </c>
      <c r="F85" t="s">
        <v>232</v>
      </c>
      <c r="G85" s="160">
        <v>195</v>
      </c>
    </row>
    <row r="86" spans="1:7" ht="12.9">
      <c r="A86" t="s">
        <v>206</v>
      </c>
      <c r="B86" t="s">
        <v>231</v>
      </c>
      <c r="C86" t="s">
        <v>230</v>
      </c>
      <c r="D86" t="s">
        <v>229</v>
      </c>
      <c r="E86">
        <v>55234</v>
      </c>
      <c r="F86" t="s">
        <v>228</v>
      </c>
      <c r="G86" s="160">
        <v>130</v>
      </c>
    </row>
    <row r="87" spans="1:7" ht="12.9">
      <c r="A87" t="s">
        <v>206</v>
      </c>
      <c r="B87" t="s">
        <v>227</v>
      </c>
      <c r="C87" t="s">
        <v>226</v>
      </c>
      <c r="D87" t="s">
        <v>225</v>
      </c>
      <c r="E87">
        <v>25368</v>
      </c>
      <c r="F87" t="s">
        <v>224</v>
      </c>
      <c r="G87" s="160">
        <v>185</v>
      </c>
    </row>
    <row r="88" spans="1:7" ht="12.9">
      <c r="A88" t="s">
        <v>211</v>
      </c>
      <c r="B88" t="s">
        <v>223</v>
      </c>
      <c r="C88" t="s">
        <v>222</v>
      </c>
      <c r="D88" t="s">
        <v>221</v>
      </c>
      <c r="E88">
        <v>24568</v>
      </c>
      <c r="F88" t="s">
        <v>220</v>
      </c>
      <c r="G88" s="160">
        <v>145</v>
      </c>
    </row>
    <row r="89" spans="1:7" ht="12.9">
      <c r="A89" t="s">
        <v>211</v>
      </c>
      <c r="B89" t="s">
        <v>219</v>
      </c>
      <c r="C89" t="s">
        <v>218</v>
      </c>
      <c r="D89" t="s">
        <v>217</v>
      </c>
      <c r="E89">
        <v>56761</v>
      </c>
      <c r="F89" t="s">
        <v>216</v>
      </c>
      <c r="G89" s="160">
        <v>200</v>
      </c>
    </row>
    <row r="90" spans="1:7" ht="12.9">
      <c r="A90" t="s">
        <v>206</v>
      </c>
      <c r="B90" t="s">
        <v>215</v>
      </c>
      <c r="C90" t="s">
        <v>214</v>
      </c>
      <c r="D90" t="s">
        <v>213</v>
      </c>
      <c r="E90">
        <v>19205</v>
      </c>
      <c r="F90" t="s">
        <v>212</v>
      </c>
      <c r="G90" s="160">
        <v>180</v>
      </c>
    </row>
    <row r="91" spans="1:7" ht="12.9">
      <c r="A91" t="s">
        <v>211</v>
      </c>
      <c r="B91" t="s">
        <v>210</v>
      </c>
      <c r="C91" t="s">
        <v>209</v>
      </c>
      <c r="D91" t="s">
        <v>208</v>
      </c>
      <c r="E91">
        <v>85095</v>
      </c>
      <c r="F91" t="s">
        <v>207</v>
      </c>
      <c r="G91" s="160">
        <v>105</v>
      </c>
    </row>
    <row r="92" spans="1:7" ht="12.9">
      <c r="A92" t="s">
        <v>206</v>
      </c>
      <c r="B92" t="s">
        <v>205</v>
      </c>
      <c r="C92" t="s">
        <v>602</v>
      </c>
      <c r="D92" t="s">
        <v>204</v>
      </c>
      <c r="E92">
        <v>56751</v>
      </c>
      <c r="F92" t="s">
        <v>203</v>
      </c>
      <c r="G92" s="160">
        <v>190</v>
      </c>
    </row>
    <row r="93" spans="1:7" ht="12.9"/>
    <row r="94" spans="1:7" ht="12.9"/>
    <row r="95" spans="1:7" ht="12.9"/>
    <row r="96" spans="1:7" ht="12.9"/>
    <row r="97" ht="12.9"/>
    <row r="98" ht="12.9"/>
    <row r="99" ht="12.9"/>
    <row r="100" ht="12.9"/>
    <row r="101" ht="12.9"/>
    <row r="102" ht="12.9"/>
    <row r="103" ht="12.9"/>
    <row r="104" ht="12.9"/>
    <row r="105" ht="12.9"/>
  </sheetData>
  <mergeCells count="1">
    <mergeCell ref="A1:H1"/>
  </mergeCell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/>
  <headerFooter>
    <oddHeader>&amp;C&amp;"Arial,Standard"&amp;A</oddHeader>
    <oddFooter>&amp;C&amp;"Arial,Standard"Seite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892DB-5F90-430B-9AF9-BFDB06A8819A}">
  <sheetPr>
    <tabColor theme="8" tint="0.39997558519241921"/>
  </sheetPr>
  <dimension ref="A1:H105"/>
  <sheetViews>
    <sheetView zoomScaleNormal="100" workbookViewId="0">
      <selection activeCell="I24" sqref="I24"/>
    </sheetView>
  </sheetViews>
  <sheetFormatPr baseColWidth="10" defaultColWidth="12.6640625" defaultRowHeight="12.75" customHeight="1"/>
  <cols>
    <col min="1" max="1" width="8.08203125" customWidth="1"/>
    <col min="2" max="2" width="12.33203125" customWidth="1"/>
    <col min="3" max="3" width="13.33203125" customWidth="1"/>
    <col min="4" max="4" width="29.1640625" customWidth="1"/>
    <col min="5" max="5" width="7.08203125" customWidth="1"/>
    <col min="6" max="6" width="21.08203125" customWidth="1"/>
    <col min="7" max="7" width="8.25" style="160" customWidth="1"/>
    <col min="8" max="8" width="13.75" customWidth="1"/>
  </cols>
  <sheetData>
    <row r="1" spans="1:8" ht="27.55" customHeight="1">
      <c r="A1" s="162" t="s">
        <v>600</v>
      </c>
      <c r="B1" s="162"/>
      <c r="C1" s="162"/>
      <c r="D1" s="162"/>
      <c r="E1" s="162"/>
      <c r="F1" s="162"/>
      <c r="G1" s="162"/>
      <c r="H1" s="162"/>
    </row>
    <row r="2" spans="1:8" ht="12.9"/>
    <row r="3" spans="1:8" ht="27.55" customHeight="1">
      <c r="A3" s="161" t="s">
        <v>25</v>
      </c>
    </row>
    <row r="4" spans="1:8" ht="12.9"/>
    <row r="5" spans="1:8" ht="12.9">
      <c r="A5" t="s">
        <v>544</v>
      </c>
      <c r="B5" t="s">
        <v>0</v>
      </c>
      <c r="C5" t="s">
        <v>543</v>
      </c>
      <c r="D5" t="s">
        <v>76</v>
      </c>
      <c r="E5" t="s">
        <v>1</v>
      </c>
      <c r="F5" t="s">
        <v>542</v>
      </c>
      <c r="G5" s="160" t="s">
        <v>30</v>
      </c>
      <c r="H5" t="s">
        <v>31</v>
      </c>
    </row>
    <row r="6" spans="1:8" ht="12.9">
      <c r="A6" t="s">
        <v>211</v>
      </c>
      <c r="B6" t="s">
        <v>594</v>
      </c>
      <c r="C6" t="s">
        <v>593</v>
      </c>
      <c r="D6" t="s">
        <v>592</v>
      </c>
      <c r="E6">
        <v>66919</v>
      </c>
      <c r="F6" t="s">
        <v>591</v>
      </c>
      <c r="G6" s="160">
        <v>205</v>
      </c>
    </row>
    <row r="7" spans="1:8" ht="12.9">
      <c r="A7" t="s">
        <v>211</v>
      </c>
      <c r="B7" t="s">
        <v>37</v>
      </c>
      <c r="C7" t="s">
        <v>590</v>
      </c>
      <c r="D7" t="s">
        <v>589</v>
      </c>
      <c r="E7">
        <v>34225</v>
      </c>
      <c r="F7" t="s">
        <v>588</v>
      </c>
      <c r="G7" s="160">
        <v>115</v>
      </c>
    </row>
    <row r="8" spans="1:8" ht="12.9">
      <c r="A8" t="s">
        <v>211</v>
      </c>
      <c r="B8" t="s">
        <v>587</v>
      </c>
      <c r="C8" t="s">
        <v>586</v>
      </c>
      <c r="D8" t="s">
        <v>585</v>
      </c>
      <c r="E8">
        <v>72537</v>
      </c>
      <c r="F8" t="s">
        <v>584</v>
      </c>
      <c r="G8" s="160">
        <v>35</v>
      </c>
    </row>
    <row r="9" spans="1:8" ht="12.9">
      <c r="A9" t="s">
        <v>206</v>
      </c>
      <c r="B9" t="s">
        <v>583</v>
      </c>
      <c r="C9" t="s">
        <v>582</v>
      </c>
      <c r="D9" t="s">
        <v>581</v>
      </c>
      <c r="E9">
        <v>55546</v>
      </c>
      <c r="F9" t="s">
        <v>580</v>
      </c>
      <c r="G9" s="160">
        <v>155</v>
      </c>
    </row>
    <row r="10" spans="1:8" ht="12.9">
      <c r="A10" t="s">
        <v>211</v>
      </c>
      <c r="B10" t="s">
        <v>579</v>
      </c>
      <c r="C10" t="s">
        <v>578</v>
      </c>
      <c r="D10" t="s">
        <v>577</v>
      </c>
      <c r="E10">
        <v>46509</v>
      </c>
      <c r="F10" t="s">
        <v>576</v>
      </c>
      <c r="G10" s="160">
        <v>135</v>
      </c>
    </row>
    <row r="11" spans="1:8" ht="12.9">
      <c r="A11" t="s">
        <v>206</v>
      </c>
      <c r="B11" t="s">
        <v>575</v>
      </c>
      <c r="C11" t="s">
        <v>574</v>
      </c>
      <c r="D11" t="s">
        <v>573</v>
      </c>
      <c r="E11">
        <v>63071</v>
      </c>
      <c r="F11" t="s">
        <v>572</v>
      </c>
      <c r="G11" s="160">
        <v>165</v>
      </c>
    </row>
    <row r="12" spans="1:8" ht="12.9">
      <c r="A12" t="s">
        <v>244</v>
      </c>
      <c r="B12" t="s">
        <v>571</v>
      </c>
      <c r="C12" t="s">
        <v>570</v>
      </c>
      <c r="D12" t="s">
        <v>569</v>
      </c>
      <c r="E12">
        <v>54675</v>
      </c>
      <c r="F12" t="s">
        <v>568</v>
      </c>
      <c r="G12" s="160">
        <v>240</v>
      </c>
    </row>
    <row r="13" spans="1:8" ht="12.9">
      <c r="A13" t="s">
        <v>211</v>
      </c>
      <c r="B13" t="s">
        <v>567</v>
      </c>
      <c r="C13" t="s">
        <v>566</v>
      </c>
      <c r="D13" t="s">
        <v>565</v>
      </c>
      <c r="E13">
        <v>47249</v>
      </c>
      <c r="F13" t="s">
        <v>564</v>
      </c>
      <c r="G13" s="160">
        <v>195</v>
      </c>
    </row>
    <row r="14" spans="1:8" ht="12.9">
      <c r="A14" t="s">
        <v>206</v>
      </c>
      <c r="B14" t="s">
        <v>563</v>
      </c>
      <c r="C14" t="s">
        <v>562</v>
      </c>
      <c r="D14" t="s">
        <v>561</v>
      </c>
      <c r="E14">
        <v>67744</v>
      </c>
      <c r="F14" t="s">
        <v>560</v>
      </c>
      <c r="G14" s="160">
        <v>35</v>
      </c>
    </row>
    <row r="15" spans="1:8" ht="12.9">
      <c r="A15" t="s">
        <v>211</v>
      </c>
      <c r="B15" t="s">
        <v>559</v>
      </c>
      <c r="C15" t="s">
        <v>558</v>
      </c>
      <c r="D15" t="s">
        <v>557</v>
      </c>
      <c r="E15">
        <v>29693</v>
      </c>
      <c r="F15" t="s">
        <v>556</v>
      </c>
      <c r="G15" s="160">
        <v>75</v>
      </c>
    </row>
    <row r="16" spans="1:8" ht="12.9">
      <c r="A16" t="s">
        <v>211</v>
      </c>
      <c r="B16" t="s">
        <v>443</v>
      </c>
      <c r="C16" t="s">
        <v>555</v>
      </c>
      <c r="D16" t="s">
        <v>554</v>
      </c>
      <c r="E16">
        <v>42477</v>
      </c>
      <c r="F16" t="s">
        <v>553</v>
      </c>
      <c r="G16" s="160">
        <v>135</v>
      </c>
    </row>
    <row r="17" spans="1:7" ht="12.9">
      <c r="A17" t="s">
        <v>244</v>
      </c>
      <c r="B17" t="s">
        <v>479</v>
      </c>
      <c r="C17" t="s">
        <v>552</v>
      </c>
      <c r="D17" t="s">
        <v>551</v>
      </c>
      <c r="E17">
        <v>87787</v>
      </c>
      <c r="F17" t="s">
        <v>550</v>
      </c>
      <c r="G17" s="160">
        <v>70</v>
      </c>
    </row>
    <row r="18" spans="1:7" ht="12.9">
      <c r="A18" t="s">
        <v>206</v>
      </c>
      <c r="B18" t="s">
        <v>549</v>
      </c>
      <c r="C18" t="s">
        <v>548</v>
      </c>
      <c r="D18" t="s">
        <v>547</v>
      </c>
      <c r="E18">
        <v>71336</v>
      </c>
      <c r="F18" t="s">
        <v>546</v>
      </c>
      <c r="G18" s="160">
        <v>65</v>
      </c>
    </row>
    <row r="19" spans="1:7" ht="12.9">
      <c r="A19" t="s">
        <v>211</v>
      </c>
      <c r="B19" t="s">
        <v>541</v>
      </c>
      <c r="C19" t="s">
        <v>540</v>
      </c>
      <c r="D19" t="s">
        <v>539</v>
      </c>
      <c r="E19">
        <v>74385</v>
      </c>
      <c r="F19" t="s">
        <v>538</v>
      </c>
      <c r="G19" s="160">
        <v>135</v>
      </c>
    </row>
    <row r="20" spans="1:7" ht="12.9">
      <c r="A20" t="s">
        <v>211</v>
      </c>
      <c r="B20" t="s">
        <v>537</v>
      </c>
      <c r="C20" t="s">
        <v>536</v>
      </c>
      <c r="D20" t="s">
        <v>535</v>
      </c>
      <c r="E20">
        <v>86519</v>
      </c>
      <c r="F20" t="s">
        <v>534</v>
      </c>
      <c r="G20" s="160">
        <v>100</v>
      </c>
    </row>
    <row r="21" spans="1:7" ht="12.9">
      <c r="A21" t="s">
        <v>206</v>
      </c>
      <c r="B21" t="s">
        <v>533</v>
      </c>
      <c r="C21" t="s">
        <v>532</v>
      </c>
      <c r="D21" t="s">
        <v>531</v>
      </c>
      <c r="E21">
        <v>56291</v>
      </c>
      <c r="F21" t="s">
        <v>530</v>
      </c>
    </row>
    <row r="22" spans="1:7" ht="12.9">
      <c r="A22" t="s">
        <v>244</v>
      </c>
      <c r="B22" t="s">
        <v>529</v>
      </c>
      <c r="C22" t="s">
        <v>528</v>
      </c>
      <c r="D22" t="s">
        <v>527</v>
      </c>
      <c r="E22">
        <v>66996</v>
      </c>
      <c r="F22" t="s">
        <v>526</v>
      </c>
      <c r="G22" s="160">
        <v>50</v>
      </c>
    </row>
    <row r="23" spans="1:7" ht="12.9">
      <c r="A23" t="s">
        <v>244</v>
      </c>
      <c r="B23" t="s">
        <v>525</v>
      </c>
      <c r="C23" t="s">
        <v>524</v>
      </c>
      <c r="D23" t="s">
        <v>523</v>
      </c>
      <c r="E23">
        <v>1920</v>
      </c>
      <c r="F23" t="s">
        <v>522</v>
      </c>
      <c r="G23" s="160">
        <v>75</v>
      </c>
    </row>
    <row r="24" spans="1:7" ht="12.9">
      <c r="A24" t="s">
        <v>206</v>
      </c>
      <c r="B24" t="s">
        <v>521</v>
      </c>
      <c r="C24" t="s">
        <v>520</v>
      </c>
      <c r="D24" t="s">
        <v>519</v>
      </c>
      <c r="E24">
        <v>16348</v>
      </c>
      <c r="F24" t="s">
        <v>518</v>
      </c>
      <c r="G24" s="160">
        <v>195</v>
      </c>
    </row>
    <row r="25" spans="1:7" ht="12.9">
      <c r="A25" t="s">
        <v>211</v>
      </c>
      <c r="B25" t="s">
        <v>517</v>
      </c>
      <c r="C25" t="s">
        <v>516</v>
      </c>
      <c r="D25" t="s">
        <v>515</v>
      </c>
      <c r="E25">
        <v>37181</v>
      </c>
      <c r="F25" t="s">
        <v>514</v>
      </c>
      <c r="G25" s="160">
        <v>100</v>
      </c>
    </row>
    <row r="26" spans="1:7" ht="12.9">
      <c r="A26" t="s">
        <v>211</v>
      </c>
      <c r="B26" t="s">
        <v>513</v>
      </c>
      <c r="C26" t="s">
        <v>512</v>
      </c>
      <c r="D26" t="s">
        <v>511</v>
      </c>
      <c r="E26">
        <v>56769</v>
      </c>
      <c r="F26" t="s">
        <v>510</v>
      </c>
    </row>
    <row r="27" spans="1:7" ht="12.9">
      <c r="A27" t="s">
        <v>206</v>
      </c>
      <c r="B27" t="s">
        <v>509</v>
      </c>
      <c r="C27" t="s">
        <v>508</v>
      </c>
      <c r="D27" t="s">
        <v>507</v>
      </c>
      <c r="E27">
        <v>31185</v>
      </c>
      <c r="F27" t="s">
        <v>506</v>
      </c>
      <c r="G27" s="160">
        <v>160</v>
      </c>
    </row>
    <row r="28" spans="1:7" ht="12.9">
      <c r="A28" t="s">
        <v>206</v>
      </c>
      <c r="B28" t="s">
        <v>505</v>
      </c>
      <c r="C28" t="s">
        <v>504</v>
      </c>
      <c r="D28" t="s">
        <v>503</v>
      </c>
      <c r="E28">
        <v>56377</v>
      </c>
      <c r="F28" t="s">
        <v>502</v>
      </c>
      <c r="G28" s="160">
        <v>190</v>
      </c>
    </row>
    <row r="29" spans="1:7" ht="12.9">
      <c r="A29" t="s">
        <v>206</v>
      </c>
      <c r="B29" t="s">
        <v>501</v>
      </c>
      <c r="C29" t="s">
        <v>500</v>
      </c>
      <c r="D29" t="s">
        <v>499</v>
      </c>
      <c r="E29">
        <v>54668</v>
      </c>
      <c r="F29" t="s">
        <v>498</v>
      </c>
      <c r="G29" s="160">
        <v>30</v>
      </c>
    </row>
    <row r="30" spans="1:7" ht="12.9">
      <c r="A30" t="s">
        <v>206</v>
      </c>
      <c r="B30" t="s">
        <v>29</v>
      </c>
      <c r="C30" t="s">
        <v>497</v>
      </c>
      <c r="D30" t="s">
        <v>496</v>
      </c>
      <c r="E30">
        <v>27308</v>
      </c>
      <c r="F30" t="s">
        <v>495</v>
      </c>
      <c r="G30" s="160">
        <v>55</v>
      </c>
    </row>
    <row r="31" spans="1:7" ht="12.9">
      <c r="A31" t="s">
        <v>206</v>
      </c>
      <c r="B31" t="s">
        <v>494</v>
      </c>
      <c r="C31" t="s">
        <v>493</v>
      </c>
      <c r="D31" t="s">
        <v>492</v>
      </c>
      <c r="E31">
        <v>27412</v>
      </c>
      <c r="F31" t="s">
        <v>491</v>
      </c>
      <c r="G31" s="160">
        <v>20</v>
      </c>
    </row>
    <row r="32" spans="1:7" ht="12.9">
      <c r="A32" t="s">
        <v>206</v>
      </c>
      <c r="B32" t="s">
        <v>81</v>
      </c>
      <c r="C32" t="s">
        <v>490</v>
      </c>
      <c r="D32" t="s">
        <v>489</v>
      </c>
      <c r="E32">
        <v>24888</v>
      </c>
      <c r="F32" t="s">
        <v>488</v>
      </c>
      <c r="G32" s="160">
        <v>90</v>
      </c>
    </row>
    <row r="33" spans="1:7" ht="12.9">
      <c r="A33" t="s">
        <v>211</v>
      </c>
      <c r="B33" t="s">
        <v>487</v>
      </c>
      <c r="C33" t="s">
        <v>486</v>
      </c>
      <c r="D33" t="s">
        <v>485</v>
      </c>
      <c r="E33">
        <v>54518</v>
      </c>
      <c r="F33" t="s">
        <v>484</v>
      </c>
      <c r="G33" s="160">
        <v>120</v>
      </c>
    </row>
    <row r="34" spans="1:7" ht="12.9">
      <c r="A34" t="s">
        <v>211</v>
      </c>
      <c r="B34" t="s">
        <v>483</v>
      </c>
      <c r="C34" t="s">
        <v>482</v>
      </c>
      <c r="D34" t="s">
        <v>481</v>
      </c>
      <c r="E34">
        <v>7924</v>
      </c>
      <c r="F34" t="s">
        <v>480</v>
      </c>
      <c r="G34" s="160">
        <v>70</v>
      </c>
    </row>
    <row r="35" spans="1:7" ht="12.9">
      <c r="A35" t="s">
        <v>211</v>
      </c>
      <c r="B35" t="s">
        <v>479</v>
      </c>
      <c r="C35" t="s">
        <v>478</v>
      </c>
      <c r="D35" t="s">
        <v>477</v>
      </c>
      <c r="E35">
        <v>25451</v>
      </c>
      <c r="F35" t="s">
        <v>476</v>
      </c>
      <c r="G35" s="160">
        <v>240</v>
      </c>
    </row>
    <row r="36" spans="1:7" ht="12.9">
      <c r="A36" t="s">
        <v>206</v>
      </c>
      <c r="B36" t="s">
        <v>475</v>
      </c>
      <c r="C36" t="s">
        <v>474</v>
      </c>
      <c r="D36" t="s">
        <v>473</v>
      </c>
      <c r="E36">
        <v>67591</v>
      </c>
      <c r="F36" t="s">
        <v>472</v>
      </c>
      <c r="G36" s="160">
        <v>90</v>
      </c>
    </row>
    <row r="37" spans="1:7" ht="12.9">
      <c r="A37" t="s">
        <v>206</v>
      </c>
      <c r="B37" t="s">
        <v>471</v>
      </c>
      <c r="C37" t="s">
        <v>470</v>
      </c>
      <c r="D37" t="s">
        <v>469</v>
      </c>
      <c r="E37">
        <v>24805</v>
      </c>
      <c r="F37" t="s">
        <v>468</v>
      </c>
      <c r="G37" s="160">
        <v>245</v>
      </c>
    </row>
    <row r="38" spans="1:7" ht="12.9">
      <c r="A38" t="s">
        <v>211</v>
      </c>
      <c r="B38" t="s">
        <v>467</v>
      </c>
      <c r="C38" t="s">
        <v>466</v>
      </c>
      <c r="D38" t="s">
        <v>465</v>
      </c>
      <c r="E38">
        <v>57635</v>
      </c>
      <c r="F38" t="s">
        <v>464</v>
      </c>
      <c r="G38" s="160">
        <v>30</v>
      </c>
    </row>
    <row r="39" spans="1:7" ht="12.9">
      <c r="A39" t="s">
        <v>211</v>
      </c>
      <c r="B39" t="s">
        <v>463</v>
      </c>
      <c r="C39" t="s">
        <v>462</v>
      </c>
      <c r="D39" t="s">
        <v>461</v>
      </c>
      <c r="E39">
        <v>35581</v>
      </c>
      <c r="F39" t="s">
        <v>460</v>
      </c>
      <c r="G39" s="160">
        <v>170</v>
      </c>
    </row>
    <row r="40" spans="1:7" ht="12.9">
      <c r="A40" t="s">
        <v>211</v>
      </c>
      <c r="B40" t="s">
        <v>459</v>
      </c>
      <c r="C40" t="s">
        <v>458</v>
      </c>
      <c r="D40" t="s">
        <v>457</v>
      </c>
      <c r="E40">
        <v>38312</v>
      </c>
      <c r="F40" t="s">
        <v>456</v>
      </c>
      <c r="G40" s="160">
        <v>20</v>
      </c>
    </row>
    <row r="41" spans="1:7" ht="12.9">
      <c r="A41" t="s">
        <v>211</v>
      </c>
      <c r="B41" t="s">
        <v>455</v>
      </c>
      <c r="C41" t="s">
        <v>454</v>
      </c>
      <c r="D41" t="s">
        <v>453</v>
      </c>
      <c r="E41">
        <v>27321</v>
      </c>
      <c r="F41" t="s">
        <v>452</v>
      </c>
      <c r="G41" s="160">
        <v>140</v>
      </c>
    </row>
    <row r="42" spans="1:7" ht="12.9">
      <c r="A42" t="s">
        <v>206</v>
      </c>
      <c r="B42" t="s">
        <v>451</v>
      </c>
      <c r="C42" t="s">
        <v>450</v>
      </c>
      <c r="D42" t="s">
        <v>449</v>
      </c>
      <c r="E42">
        <v>76835</v>
      </c>
      <c r="F42" t="s">
        <v>448</v>
      </c>
      <c r="G42" s="160">
        <v>25</v>
      </c>
    </row>
    <row r="43" spans="1:7" ht="12.9">
      <c r="A43" t="s">
        <v>211</v>
      </c>
      <c r="B43" t="s">
        <v>447</v>
      </c>
      <c r="C43" t="s">
        <v>446</v>
      </c>
      <c r="D43" t="s">
        <v>445</v>
      </c>
      <c r="E43">
        <v>54340</v>
      </c>
      <c r="F43" t="s">
        <v>444</v>
      </c>
      <c r="G43" s="160">
        <v>140</v>
      </c>
    </row>
    <row r="44" spans="1:7" ht="12.9">
      <c r="A44" t="s">
        <v>211</v>
      </c>
      <c r="B44" t="s">
        <v>443</v>
      </c>
      <c r="C44" t="s">
        <v>442</v>
      </c>
      <c r="D44" t="s">
        <v>441</v>
      </c>
      <c r="E44">
        <v>76848</v>
      </c>
      <c r="F44" t="s">
        <v>440</v>
      </c>
      <c r="G44" s="160">
        <v>180</v>
      </c>
    </row>
    <row r="45" spans="1:7" ht="12.9">
      <c r="A45" t="s">
        <v>211</v>
      </c>
      <c r="B45" t="s">
        <v>439</v>
      </c>
      <c r="C45" t="s">
        <v>438</v>
      </c>
      <c r="D45" t="s">
        <v>437</v>
      </c>
      <c r="E45">
        <v>93080</v>
      </c>
      <c r="F45" t="s">
        <v>436</v>
      </c>
      <c r="G45" s="160">
        <v>105</v>
      </c>
    </row>
    <row r="46" spans="1:7" ht="12.9">
      <c r="A46" t="s">
        <v>206</v>
      </c>
      <c r="B46" t="s">
        <v>435</v>
      </c>
      <c r="C46" t="s">
        <v>434</v>
      </c>
      <c r="D46" t="s">
        <v>433</v>
      </c>
      <c r="E46">
        <v>23909</v>
      </c>
      <c r="F46" t="s">
        <v>432</v>
      </c>
      <c r="G46" s="160">
        <v>170</v>
      </c>
    </row>
    <row r="47" spans="1:7" ht="12.9">
      <c r="A47" t="s">
        <v>206</v>
      </c>
      <c r="B47" t="s">
        <v>431</v>
      </c>
      <c r="C47" t="s">
        <v>430</v>
      </c>
      <c r="D47" t="s">
        <v>429</v>
      </c>
      <c r="E47">
        <v>37296</v>
      </c>
      <c r="F47" t="s">
        <v>428</v>
      </c>
      <c r="G47" s="160">
        <v>35</v>
      </c>
    </row>
    <row r="48" spans="1:7" ht="12.9">
      <c r="A48" t="s">
        <v>206</v>
      </c>
      <c r="B48" t="s">
        <v>427</v>
      </c>
      <c r="C48" t="s">
        <v>426</v>
      </c>
      <c r="D48" t="s">
        <v>425</v>
      </c>
      <c r="E48">
        <v>27412</v>
      </c>
      <c r="F48" t="s">
        <v>424</v>
      </c>
      <c r="G48" s="160">
        <v>150</v>
      </c>
    </row>
    <row r="49" spans="1:7" ht="12.9">
      <c r="A49" t="s">
        <v>206</v>
      </c>
      <c r="B49" t="s">
        <v>423</v>
      </c>
      <c r="C49" t="s">
        <v>26</v>
      </c>
      <c r="D49" t="s">
        <v>351</v>
      </c>
      <c r="E49">
        <v>86911</v>
      </c>
      <c r="F49" t="s">
        <v>350</v>
      </c>
    </row>
    <row r="50" spans="1:7" ht="12.9">
      <c r="A50" t="s">
        <v>206</v>
      </c>
      <c r="B50" t="s">
        <v>422</v>
      </c>
      <c r="C50" t="s">
        <v>421</v>
      </c>
      <c r="D50" t="s">
        <v>420</v>
      </c>
      <c r="E50">
        <v>90518</v>
      </c>
      <c r="F50" t="s">
        <v>419</v>
      </c>
      <c r="G50" s="160">
        <v>15</v>
      </c>
    </row>
    <row r="51" spans="1:7" ht="12.9">
      <c r="A51" t="s">
        <v>206</v>
      </c>
      <c r="B51" t="s">
        <v>418</v>
      </c>
      <c r="C51" t="s">
        <v>417</v>
      </c>
      <c r="D51" t="s">
        <v>416</v>
      </c>
      <c r="E51">
        <v>38102</v>
      </c>
      <c r="F51" t="s">
        <v>415</v>
      </c>
      <c r="G51" s="160">
        <v>160</v>
      </c>
    </row>
    <row r="52" spans="1:7" ht="12.9">
      <c r="A52" t="s">
        <v>206</v>
      </c>
      <c r="B52" t="s">
        <v>414</v>
      </c>
      <c r="C52" t="s">
        <v>7</v>
      </c>
      <c r="D52" t="s">
        <v>413</v>
      </c>
      <c r="E52">
        <v>56428</v>
      </c>
      <c r="F52" t="s">
        <v>412</v>
      </c>
      <c r="G52" s="160">
        <v>235</v>
      </c>
    </row>
    <row r="53" spans="1:7" ht="12.9">
      <c r="A53" t="s">
        <v>206</v>
      </c>
      <c r="B53" t="s">
        <v>411</v>
      </c>
      <c r="C53" t="s">
        <v>410</v>
      </c>
      <c r="D53" t="s">
        <v>409</v>
      </c>
      <c r="E53">
        <v>76530</v>
      </c>
      <c r="F53" t="s">
        <v>408</v>
      </c>
      <c r="G53" s="160">
        <v>115</v>
      </c>
    </row>
    <row r="54" spans="1:7" ht="12.9">
      <c r="A54" t="s">
        <v>211</v>
      </c>
      <c r="B54" t="s">
        <v>407</v>
      </c>
      <c r="C54" t="s">
        <v>406</v>
      </c>
      <c r="D54" t="s">
        <v>405</v>
      </c>
      <c r="E54">
        <v>91734</v>
      </c>
      <c r="F54" t="s">
        <v>404</v>
      </c>
      <c r="G54" s="160">
        <v>60</v>
      </c>
    </row>
    <row r="55" spans="1:7" ht="12.9">
      <c r="A55" t="s">
        <v>244</v>
      </c>
      <c r="B55" t="s">
        <v>403</v>
      </c>
      <c r="C55" t="s">
        <v>402</v>
      </c>
      <c r="D55" t="s">
        <v>401</v>
      </c>
      <c r="E55">
        <v>25572</v>
      </c>
      <c r="F55" t="s">
        <v>400</v>
      </c>
      <c r="G55" s="160">
        <v>240</v>
      </c>
    </row>
    <row r="56" spans="1:7" ht="12.9">
      <c r="A56" t="s">
        <v>211</v>
      </c>
      <c r="B56" t="s">
        <v>399</v>
      </c>
      <c r="C56" t="s">
        <v>398</v>
      </c>
      <c r="D56" t="s">
        <v>397</v>
      </c>
      <c r="E56">
        <v>66399</v>
      </c>
      <c r="F56" t="s">
        <v>396</v>
      </c>
      <c r="G56" s="160">
        <v>100</v>
      </c>
    </row>
    <row r="57" spans="1:7" ht="12.9">
      <c r="A57" t="s">
        <v>206</v>
      </c>
      <c r="B57" t="s">
        <v>395</v>
      </c>
      <c r="C57" t="s">
        <v>394</v>
      </c>
      <c r="D57" t="s">
        <v>393</v>
      </c>
      <c r="E57">
        <v>64390</v>
      </c>
      <c r="F57" t="s">
        <v>392</v>
      </c>
      <c r="G57" s="160">
        <v>80</v>
      </c>
    </row>
    <row r="58" spans="1:7" ht="12.9">
      <c r="A58" t="s">
        <v>206</v>
      </c>
      <c r="B58" t="s">
        <v>391</v>
      </c>
      <c r="C58" t="s">
        <v>390</v>
      </c>
      <c r="D58" t="s">
        <v>389</v>
      </c>
      <c r="E58">
        <v>67680</v>
      </c>
      <c r="F58" t="s">
        <v>388</v>
      </c>
      <c r="G58" s="160">
        <v>180</v>
      </c>
    </row>
    <row r="59" spans="1:7" ht="12.9">
      <c r="A59" t="s">
        <v>211</v>
      </c>
      <c r="B59" t="s">
        <v>3</v>
      </c>
      <c r="C59" t="s">
        <v>387</v>
      </c>
      <c r="D59" t="s">
        <v>386</v>
      </c>
      <c r="E59">
        <v>56414</v>
      </c>
      <c r="F59" t="s">
        <v>385</v>
      </c>
      <c r="G59" s="160">
        <v>75</v>
      </c>
    </row>
    <row r="60" spans="1:7" ht="12.9">
      <c r="A60" t="s">
        <v>211</v>
      </c>
      <c r="B60" t="s">
        <v>384</v>
      </c>
      <c r="C60" t="s">
        <v>383</v>
      </c>
      <c r="D60" t="s">
        <v>382</v>
      </c>
      <c r="E60">
        <v>74369</v>
      </c>
      <c r="F60" t="s">
        <v>381</v>
      </c>
      <c r="G60" s="160">
        <v>180</v>
      </c>
    </row>
    <row r="61" spans="1:7" ht="12.9">
      <c r="A61" t="s">
        <v>206</v>
      </c>
      <c r="B61" t="s">
        <v>380</v>
      </c>
      <c r="C61" t="s">
        <v>379</v>
      </c>
      <c r="D61" t="s">
        <v>378</v>
      </c>
      <c r="E61">
        <v>66484</v>
      </c>
      <c r="F61" t="s">
        <v>377</v>
      </c>
      <c r="G61" s="160">
        <v>85</v>
      </c>
    </row>
    <row r="62" spans="1:7" ht="12.9">
      <c r="A62" t="s">
        <v>206</v>
      </c>
      <c r="B62" t="s">
        <v>376</v>
      </c>
      <c r="C62" t="s">
        <v>375</v>
      </c>
      <c r="D62" t="s">
        <v>374</v>
      </c>
      <c r="E62">
        <v>4318</v>
      </c>
      <c r="F62" t="s">
        <v>373</v>
      </c>
      <c r="G62" s="160">
        <v>100</v>
      </c>
    </row>
    <row r="63" spans="1:7" ht="12.9">
      <c r="A63" t="s">
        <v>244</v>
      </c>
      <c r="B63" t="s">
        <v>372</v>
      </c>
      <c r="C63" t="s">
        <v>371</v>
      </c>
      <c r="D63" t="s">
        <v>370</v>
      </c>
      <c r="E63">
        <v>54619</v>
      </c>
      <c r="F63" t="s">
        <v>369</v>
      </c>
      <c r="G63" s="160">
        <v>0</v>
      </c>
    </row>
    <row r="64" spans="1:7" ht="12.9">
      <c r="A64" t="s">
        <v>211</v>
      </c>
      <c r="B64" t="s">
        <v>368</v>
      </c>
      <c r="C64" t="s">
        <v>367</v>
      </c>
      <c r="D64" t="s">
        <v>366</v>
      </c>
      <c r="E64">
        <v>88690</v>
      </c>
      <c r="F64" t="s">
        <v>365</v>
      </c>
      <c r="G64" s="160">
        <v>110</v>
      </c>
    </row>
    <row r="65" spans="1:7" ht="12.9">
      <c r="A65" t="s">
        <v>211</v>
      </c>
      <c r="B65" t="s">
        <v>364</v>
      </c>
      <c r="C65" t="s">
        <v>363</v>
      </c>
      <c r="D65" t="s">
        <v>362</v>
      </c>
      <c r="E65">
        <v>58454</v>
      </c>
      <c r="F65" t="s">
        <v>361</v>
      </c>
      <c r="G65" s="160">
        <v>170</v>
      </c>
    </row>
    <row r="66" spans="1:7" ht="12.9">
      <c r="A66" t="s">
        <v>206</v>
      </c>
      <c r="B66" t="s">
        <v>360</v>
      </c>
      <c r="C66" t="s">
        <v>359</v>
      </c>
      <c r="D66" t="s">
        <v>358</v>
      </c>
      <c r="E66">
        <v>61250</v>
      </c>
      <c r="F66" t="s">
        <v>357</v>
      </c>
      <c r="G66" s="160">
        <v>210</v>
      </c>
    </row>
    <row r="67" spans="1:7" ht="12.9">
      <c r="A67" t="s">
        <v>206</v>
      </c>
      <c r="B67" t="s">
        <v>356</v>
      </c>
      <c r="C67" t="s">
        <v>355</v>
      </c>
      <c r="D67" t="s">
        <v>354</v>
      </c>
      <c r="E67">
        <v>75053</v>
      </c>
      <c r="F67" t="s">
        <v>353</v>
      </c>
    </row>
    <row r="68" spans="1:7" ht="12.9">
      <c r="A68" t="s">
        <v>211</v>
      </c>
      <c r="B68" t="s">
        <v>352</v>
      </c>
      <c r="C68" t="s">
        <v>26</v>
      </c>
      <c r="D68" t="s">
        <v>351</v>
      </c>
      <c r="E68">
        <v>86911</v>
      </c>
      <c r="F68" t="s">
        <v>350</v>
      </c>
      <c r="G68" s="160">
        <v>75</v>
      </c>
    </row>
    <row r="69" spans="1:7" ht="12.9">
      <c r="A69" t="s">
        <v>244</v>
      </c>
      <c r="B69" t="s">
        <v>349</v>
      </c>
      <c r="C69" t="s">
        <v>348</v>
      </c>
      <c r="D69" t="s">
        <v>347</v>
      </c>
      <c r="E69">
        <v>76879</v>
      </c>
      <c r="F69" t="s">
        <v>346</v>
      </c>
    </row>
    <row r="70" spans="1:7" ht="12.9">
      <c r="A70" t="s">
        <v>211</v>
      </c>
      <c r="B70" t="s">
        <v>345</v>
      </c>
      <c r="C70" t="s">
        <v>344</v>
      </c>
      <c r="D70" t="s">
        <v>343</v>
      </c>
      <c r="E70">
        <v>84553</v>
      </c>
      <c r="F70" t="s">
        <v>342</v>
      </c>
    </row>
    <row r="71" spans="1:7" ht="12.9">
      <c r="A71" t="s">
        <v>206</v>
      </c>
      <c r="B71" t="s">
        <v>341</v>
      </c>
      <c r="C71" t="s">
        <v>340</v>
      </c>
      <c r="D71" t="s">
        <v>339</v>
      </c>
      <c r="E71">
        <v>91484</v>
      </c>
      <c r="F71" t="s">
        <v>338</v>
      </c>
    </row>
    <row r="72" spans="1:7" ht="12.9">
      <c r="A72" t="s">
        <v>211</v>
      </c>
      <c r="B72" t="s">
        <v>337</v>
      </c>
      <c r="C72" t="s">
        <v>336</v>
      </c>
      <c r="D72" t="s">
        <v>335</v>
      </c>
      <c r="E72">
        <v>35236</v>
      </c>
      <c r="F72" t="s">
        <v>334</v>
      </c>
    </row>
    <row r="73" spans="1:7" ht="12.9">
      <c r="A73" t="s">
        <v>206</v>
      </c>
      <c r="B73" t="s">
        <v>333</v>
      </c>
      <c r="C73" t="s">
        <v>332</v>
      </c>
      <c r="D73" t="s">
        <v>331</v>
      </c>
      <c r="E73">
        <v>72365</v>
      </c>
      <c r="F73" t="s">
        <v>330</v>
      </c>
      <c r="G73" s="160">
        <v>165</v>
      </c>
    </row>
    <row r="74" spans="1:7" ht="12.9">
      <c r="A74" t="s">
        <v>206</v>
      </c>
      <c r="B74" t="s">
        <v>329</v>
      </c>
      <c r="C74" t="s">
        <v>328</v>
      </c>
      <c r="D74" t="s">
        <v>327</v>
      </c>
      <c r="E74">
        <v>56479</v>
      </c>
      <c r="F74" t="s">
        <v>326</v>
      </c>
      <c r="G74" s="160">
        <v>90</v>
      </c>
    </row>
    <row r="75" spans="1:7" ht="12.9">
      <c r="A75" t="s">
        <v>211</v>
      </c>
      <c r="B75" t="s">
        <v>325</v>
      </c>
      <c r="C75" t="s">
        <v>324</v>
      </c>
      <c r="D75" t="s">
        <v>323</v>
      </c>
      <c r="E75">
        <v>54611</v>
      </c>
      <c r="F75" t="s">
        <v>322</v>
      </c>
      <c r="G75" s="160">
        <v>120</v>
      </c>
    </row>
    <row r="76" spans="1:7" ht="12.9">
      <c r="A76" t="s">
        <v>211</v>
      </c>
      <c r="B76" t="s">
        <v>321</v>
      </c>
      <c r="C76" t="s">
        <v>320</v>
      </c>
      <c r="D76" t="s">
        <v>319</v>
      </c>
      <c r="E76">
        <v>91315</v>
      </c>
      <c r="F76" t="s">
        <v>318</v>
      </c>
      <c r="G76" s="160">
        <v>55</v>
      </c>
    </row>
    <row r="77" spans="1:7" ht="12.9">
      <c r="A77" t="s">
        <v>211</v>
      </c>
      <c r="B77" t="s">
        <v>317</v>
      </c>
      <c r="C77" t="s">
        <v>316</v>
      </c>
      <c r="D77" t="s">
        <v>315</v>
      </c>
      <c r="E77">
        <v>49448</v>
      </c>
      <c r="F77" t="s">
        <v>314</v>
      </c>
      <c r="G77" s="160">
        <v>20</v>
      </c>
    </row>
    <row r="78" spans="1:7" ht="12.9">
      <c r="A78" t="s">
        <v>211</v>
      </c>
      <c r="B78" t="s">
        <v>313</v>
      </c>
      <c r="C78" t="s">
        <v>312</v>
      </c>
      <c r="D78" t="s">
        <v>311</v>
      </c>
      <c r="E78">
        <v>75045</v>
      </c>
      <c r="F78" t="s">
        <v>310</v>
      </c>
      <c r="G78" s="160">
        <v>15</v>
      </c>
    </row>
    <row r="79" spans="1:7" ht="12.9">
      <c r="A79" t="s">
        <v>211</v>
      </c>
      <c r="B79" t="s">
        <v>309</v>
      </c>
      <c r="C79" t="s">
        <v>308</v>
      </c>
      <c r="D79" t="s">
        <v>307</v>
      </c>
      <c r="E79">
        <v>85410</v>
      </c>
      <c r="F79" t="s">
        <v>306</v>
      </c>
      <c r="G79" s="160">
        <v>75</v>
      </c>
    </row>
    <row r="80" spans="1:7" ht="12.9">
      <c r="A80" t="s">
        <v>244</v>
      </c>
      <c r="B80" t="s">
        <v>305</v>
      </c>
      <c r="C80" t="s">
        <v>5</v>
      </c>
      <c r="D80" t="s">
        <v>304</v>
      </c>
      <c r="E80">
        <v>55469</v>
      </c>
      <c r="F80" t="s">
        <v>303</v>
      </c>
      <c r="G80" s="160">
        <v>30</v>
      </c>
    </row>
    <row r="81" spans="1:7" ht="12.9">
      <c r="A81" t="s">
        <v>211</v>
      </c>
      <c r="B81" t="s">
        <v>302</v>
      </c>
      <c r="C81" t="s">
        <v>301</v>
      </c>
      <c r="D81" t="s">
        <v>300</v>
      </c>
      <c r="E81">
        <v>37217</v>
      </c>
      <c r="F81" t="s">
        <v>299</v>
      </c>
      <c r="G81" s="160">
        <v>180</v>
      </c>
    </row>
    <row r="82" spans="1:7" ht="12.9">
      <c r="A82" t="s">
        <v>211</v>
      </c>
      <c r="B82" t="s">
        <v>298</v>
      </c>
      <c r="C82" t="s">
        <v>297</v>
      </c>
      <c r="D82" t="s">
        <v>296</v>
      </c>
      <c r="E82">
        <v>26937</v>
      </c>
      <c r="F82" t="s">
        <v>295</v>
      </c>
      <c r="G82" s="160">
        <v>205</v>
      </c>
    </row>
    <row r="83" spans="1:7" ht="12.9">
      <c r="A83" t="s">
        <v>206</v>
      </c>
      <c r="B83" t="s">
        <v>294</v>
      </c>
      <c r="C83" t="s">
        <v>293</v>
      </c>
      <c r="D83" t="s">
        <v>292</v>
      </c>
      <c r="E83">
        <v>49429</v>
      </c>
      <c r="F83" t="s">
        <v>291</v>
      </c>
      <c r="G83" s="160">
        <v>25</v>
      </c>
    </row>
    <row r="84" spans="1:7" ht="12.9">
      <c r="A84" t="s">
        <v>211</v>
      </c>
      <c r="B84" t="s">
        <v>38</v>
      </c>
      <c r="C84" t="s">
        <v>290</v>
      </c>
      <c r="D84" t="s">
        <v>289</v>
      </c>
      <c r="E84">
        <v>48565</v>
      </c>
      <c r="F84" t="s">
        <v>288</v>
      </c>
      <c r="G84" s="160">
        <v>130</v>
      </c>
    </row>
    <row r="85" spans="1:7" ht="12.9">
      <c r="A85" t="s">
        <v>206</v>
      </c>
      <c r="B85" t="s">
        <v>287</v>
      </c>
      <c r="C85" t="s">
        <v>286</v>
      </c>
      <c r="D85" t="s">
        <v>285</v>
      </c>
      <c r="E85">
        <v>54595</v>
      </c>
      <c r="F85" t="s">
        <v>284</v>
      </c>
      <c r="G85" s="160">
        <v>175</v>
      </c>
    </row>
    <row r="86" spans="1:7" ht="12.9">
      <c r="A86" t="s">
        <v>206</v>
      </c>
      <c r="B86" t="s">
        <v>283</v>
      </c>
      <c r="C86" t="s">
        <v>282</v>
      </c>
      <c r="D86" t="s">
        <v>281</v>
      </c>
      <c r="E86">
        <v>21683</v>
      </c>
      <c r="F86" t="s">
        <v>280</v>
      </c>
      <c r="G86" s="160">
        <v>10</v>
      </c>
    </row>
    <row r="87" spans="1:7" ht="12.9">
      <c r="A87" t="s">
        <v>211</v>
      </c>
      <c r="B87" t="s">
        <v>279</v>
      </c>
      <c r="C87" t="s">
        <v>278</v>
      </c>
      <c r="D87" t="s">
        <v>277</v>
      </c>
      <c r="E87">
        <v>27211</v>
      </c>
      <c r="F87" t="s">
        <v>276</v>
      </c>
      <c r="G87" s="160">
        <v>35</v>
      </c>
    </row>
    <row r="88" spans="1:7" ht="12.9">
      <c r="A88" t="s">
        <v>211</v>
      </c>
      <c r="B88" t="s">
        <v>275</v>
      </c>
      <c r="C88" t="s">
        <v>274</v>
      </c>
      <c r="D88" t="s">
        <v>273</v>
      </c>
      <c r="E88">
        <v>49424</v>
      </c>
      <c r="F88" t="s">
        <v>272</v>
      </c>
      <c r="G88" s="160">
        <v>245</v>
      </c>
    </row>
    <row r="89" spans="1:7" ht="12.9">
      <c r="A89" t="s">
        <v>211</v>
      </c>
      <c r="B89" t="s">
        <v>271</v>
      </c>
      <c r="C89" t="s">
        <v>270</v>
      </c>
      <c r="D89" t="s">
        <v>269</v>
      </c>
      <c r="E89">
        <v>56338</v>
      </c>
      <c r="F89" t="s">
        <v>268</v>
      </c>
      <c r="G89" s="160">
        <v>105</v>
      </c>
    </row>
    <row r="90" spans="1:7" ht="12.9">
      <c r="A90" t="s">
        <v>206</v>
      </c>
      <c r="B90" t="s">
        <v>267</v>
      </c>
      <c r="C90" t="s">
        <v>266</v>
      </c>
      <c r="D90" t="s">
        <v>265</v>
      </c>
      <c r="E90">
        <v>54314</v>
      </c>
      <c r="F90" t="s">
        <v>264</v>
      </c>
      <c r="G90" s="160">
        <v>225</v>
      </c>
    </row>
    <row r="91" spans="1:7" ht="12.9">
      <c r="A91" t="s">
        <v>206</v>
      </c>
      <c r="B91" t="s">
        <v>263</v>
      </c>
      <c r="C91" t="s">
        <v>262</v>
      </c>
      <c r="D91" t="s">
        <v>261</v>
      </c>
      <c r="E91">
        <v>9306</v>
      </c>
      <c r="F91" t="s">
        <v>260</v>
      </c>
      <c r="G91" s="160">
        <v>185</v>
      </c>
    </row>
    <row r="92" spans="1:7" ht="12.9">
      <c r="A92" t="s">
        <v>206</v>
      </c>
      <c r="B92" t="s">
        <v>99</v>
      </c>
      <c r="C92" t="s">
        <v>602</v>
      </c>
      <c r="D92" t="s">
        <v>258</v>
      </c>
      <c r="E92">
        <v>63868</v>
      </c>
      <c r="F92" t="s">
        <v>257</v>
      </c>
      <c r="G92" s="160">
        <v>215</v>
      </c>
    </row>
    <row r="93" spans="1:7" ht="12.9">
      <c r="A93" t="s">
        <v>206</v>
      </c>
      <c r="B93" t="s">
        <v>256</v>
      </c>
      <c r="C93" t="s">
        <v>255</v>
      </c>
      <c r="D93" t="s">
        <v>254</v>
      </c>
      <c r="E93">
        <v>54298</v>
      </c>
      <c r="F93" t="s">
        <v>253</v>
      </c>
      <c r="G93" s="160">
        <v>70</v>
      </c>
    </row>
    <row r="94" spans="1:7" ht="12.9">
      <c r="A94" t="s">
        <v>211</v>
      </c>
      <c r="B94" t="s">
        <v>252</v>
      </c>
      <c r="C94" t="s">
        <v>251</v>
      </c>
      <c r="D94" t="s">
        <v>250</v>
      </c>
      <c r="E94">
        <v>54295</v>
      </c>
      <c r="F94" t="s">
        <v>249</v>
      </c>
      <c r="G94" s="160">
        <v>35</v>
      </c>
    </row>
    <row r="95" spans="1:7" ht="12.9">
      <c r="A95" t="s">
        <v>206</v>
      </c>
      <c r="B95" t="s">
        <v>248</v>
      </c>
      <c r="C95" t="s">
        <v>247</v>
      </c>
      <c r="D95" t="s">
        <v>246</v>
      </c>
      <c r="E95">
        <v>75387</v>
      </c>
      <c r="F95" t="s">
        <v>245</v>
      </c>
      <c r="G95" s="160">
        <v>55</v>
      </c>
    </row>
    <row r="96" spans="1:7" ht="12.9">
      <c r="A96" t="s">
        <v>244</v>
      </c>
      <c r="B96" t="s">
        <v>243</v>
      </c>
      <c r="C96" t="s">
        <v>242</v>
      </c>
      <c r="D96" t="s">
        <v>241</v>
      </c>
      <c r="E96">
        <v>54411</v>
      </c>
      <c r="F96" t="s">
        <v>240</v>
      </c>
      <c r="G96" s="160">
        <v>95</v>
      </c>
    </row>
    <row r="97" spans="1:7" ht="12.9">
      <c r="A97" t="s">
        <v>211</v>
      </c>
      <c r="B97" t="s">
        <v>239</v>
      </c>
      <c r="C97" t="s">
        <v>238</v>
      </c>
      <c r="D97" t="s">
        <v>237</v>
      </c>
      <c r="E97">
        <v>59192</v>
      </c>
      <c r="F97" t="s">
        <v>236</v>
      </c>
      <c r="G97" s="160">
        <v>70</v>
      </c>
    </row>
    <row r="98" spans="1:7" ht="12.9">
      <c r="A98" t="s">
        <v>211</v>
      </c>
      <c r="B98" t="s">
        <v>235</v>
      </c>
      <c r="C98" t="s">
        <v>234</v>
      </c>
      <c r="D98" t="s">
        <v>233</v>
      </c>
      <c r="E98">
        <v>65195</v>
      </c>
      <c r="F98" t="s">
        <v>232</v>
      </c>
      <c r="G98" s="160">
        <v>195</v>
      </c>
    </row>
    <row r="99" spans="1:7" ht="12.9">
      <c r="A99" t="s">
        <v>206</v>
      </c>
      <c r="B99" t="s">
        <v>231</v>
      </c>
      <c r="C99" t="s">
        <v>230</v>
      </c>
      <c r="D99" t="s">
        <v>229</v>
      </c>
      <c r="E99">
        <v>55234</v>
      </c>
      <c r="F99" t="s">
        <v>228</v>
      </c>
      <c r="G99" s="160">
        <v>130</v>
      </c>
    </row>
    <row r="100" spans="1:7" ht="12.9">
      <c r="A100" t="s">
        <v>206</v>
      </c>
      <c r="B100" t="s">
        <v>227</v>
      </c>
      <c r="C100" t="s">
        <v>226</v>
      </c>
      <c r="D100" t="s">
        <v>225</v>
      </c>
      <c r="E100">
        <v>25368</v>
      </c>
      <c r="F100" t="s">
        <v>224</v>
      </c>
      <c r="G100" s="160">
        <v>185</v>
      </c>
    </row>
    <row r="101" spans="1:7" ht="12.9">
      <c r="A101" t="s">
        <v>211</v>
      </c>
      <c r="B101" t="s">
        <v>223</v>
      </c>
      <c r="C101" t="s">
        <v>222</v>
      </c>
      <c r="D101" t="s">
        <v>221</v>
      </c>
      <c r="E101">
        <v>24568</v>
      </c>
      <c r="F101" t="s">
        <v>220</v>
      </c>
      <c r="G101" s="160">
        <v>145</v>
      </c>
    </row>
    <row r="102" spans="1:7" ht="12.9">
      <c r="A102" t="s">
        <v>211</v>
      </c>
      <c r="B102" t="s">
        <v>219</v>
      </c>
      <c r="C102" t="s">
        <v>218</v>
      </c>
      <c r="D102" t="s">
        <v>217</v>
      </c>
      <c r="E102">
        <v>56761</v>
      </c>
      <c r="F102" t="s">
        <v>216</v>
      </c>
      <c r="G102" s="160">
        <v>200</v>
      </c>
    </row>
    <row r="103" spans="1:7" ht="12.9">
      <c r="A103" t="s">
        <v>206</v>
      </c>
      <c r="B103" t="s">
        <v>215</v>
      </c>
      <c r="C103" t="s">
        <v>214</v>
      </c>
      <c r="D103" t="s">
        <v>213</v>
      </c>
      <c r="E103">
        <v>19205</v>
      </c>
      <c r="F103" t="s">
        <v>212</v>
      </c>
      <c r="G103" s="160">
        <v>180</v>
      </c>
    </row>
    <row r="104" spans="1:7" ht="12.9">
      <c r="A104" t="s">
        <v>211</v>
      </c>
      <c r="B104" t="s">
        <v>210</v>
      </c>
      <c r="C104" t="s">
        <v>209</v>
      </c>
      <c r="D104" t="s">
        <v>208</v>
      </c>
      <c r="E104">
        <v>85095</v>
      </c>
      <c r="F104" t="s">
        <v>207</v>
      </c>
      <c r="G104" s="160">
        <v>105</v>
      </c>
    </row>
    <row r="105" spans="1:7" ht="12.9">
      <c r="A105" t="s">
        <v>206</v>
      </c>
      <c r="B105" t="s">
        <v>205</v>
      </c>
      <c r="C105" t="s">
        <v>602</v>
      </c>
      <c r="D105" t="s">
        <v>204</v>
      </c>
      <c r="E105">
        <v>56751</v>
      </c>
      <c r="F105" t="s">
        <v>203</v>
      </c>
      <c r="G105" s="160">
        <v>190</v>
      </c>
    </row>
  </sheetData>
  <mergeCells count="1">
    <mergeCell ref="A1:H1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/>
  <headerFooter>
    <oddHeader>&amp;C&amp;"Arial,Standard"&amp;A</oddHeader>
    <oddFooter>&amp;C&amp;"Arial,Standard"Seite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28</vt:i4>
      </vt:variant>
      <vt:variant>
        <vt:lpstr>Benannte Bereiche</vt:lpstr>
      </vt:variant>
      <vt:variant>
        <vt:i4>19</vt:i4>
      </vt:variant>
    </vt:vector>
  </HeadingPairs>
  <TitlesOfParts>
    <vt:vector size="47" baseType="lpstr">
      <vt:lpstr>Tipps</vt:lpstr>
      <vt:lpstr>R (1)</vt:lpstr>
      <vt:lpstr>R (2)</vt:lpstr>
      <vt:lpstr>R (3)</vt:lpstr>
      <vt:lpstr>R (4)</vt:lpstr>
      <vt:lpstr>Energie (1)</vt:lpstr>
      <vt:lpstr>Energie (2)</vt:lpstr>
      <vt:lpstr>A (1)</vt:lpstr>
      <vt:lpstr>A (2)</vt:lpstr>
      <vt:lpstr>A (3)</vt:lpstr>
      <vt:lpstr>A (4)</vt:lpstr>
      <vt:lpstr>A (5)</vt:lpstr>
      <vt:lpstr>A (6)</vt:lpstr>
      <vt:lpstr>A (7)</vt:lpstr>
      <vt:lpstr>A (8)</vt:lpstr>
      <vt:lpstr>A (9)</vt:lpstr>
      <vt:lpstr>A (10)</vt:lpstr>
      <vt:lpstr>A (11)</vt:lpstr>
      <vt:lpstr>B (1)</vt:lpstr>
      <vt:lpstr>B (2)</vt:lpstr>
      <vt:lpstr>B (3)</vt:lpstr>
      <vt:lpstr>B (4)</vt:lpstr>
      <vt:lpstr>B (5)</vt:lpstr>
      <vt:lpstr>C (1)</vt:lpstr>
      <vt:lpstr>Verschieben</vt:lpstr>
      <vt:lpstr>löschen!</vt:lpstr>
      <vt:lpstr>Tabellenformatvorlagen</vt:lpstr>
      <vt:lpstr>Fehlerarten</vt:lpstr>
      <vt:lpstr>_f408d64f_STF_Dekoration_1_CN1</vt:lpstr>
      <vt:lpstr>_f408d64f_STF_Fuss_1_CN1</vt:lpstr>
      <vt:lpstr>_f408d64f_STF_Koerper_1_CN1</vt:lpstr>
      <vt:lpstr>_f408d64f_STF_Tabellenkopf_1_CN1</vt:lpstr>
      <vt:lpstr>_f408d64f_STF_Titel_1_CN1</vt:lpstr>
      <vt:lpstr>_f408d64f_STF_Vorspalte_1_CN1</vt:lpstr>
      <vt:lpstr>'A (11)'!Druckbereich</vt:lpstr>
      <vt:lpstr>'A (11)'!Drucktitel</vt:lpstr>
      <vt:lpstr>Verschieben!Drucktitel</vt:lpstr>
      <vt:lpstr>'B (1)'!Prozent1</vt:lpstr>
      <vt:lpstr>'B (2)'!Prozent1</vt:lpstr>
      <vt:lpstr>'B (3)'!Prozent1</vt:lpstr>
      <vt:lpstr>'B (4)'!Prozent1</vt:lpstr>
      <vt:lpstr>'B (5)'!Prozent1</vt:lpstr>
      <vt:lpstr>'C (1)'!Prozent1</vt:lpstr>
      <vt:lpstr>'B (3)'!Prozent2</vt:lpstr>
      <vt:lpstr>'B (4)'!Prozent2</vt:lpstr>
      <vt:lpstr>'B (5)'!Prozent2</vt:lpstr>
      <vt:lpstr>'C (1)'!Prozent2</vt:lpstr>
    </vt:vector>
  </TitlesOfParts>
  <Company>NEC Computers International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NEC Computers International</dc:creator>
  <cp:lastModifiedBy>Easy4Me. .</cp:lastModifiedBy>
  <cp:lastPrinted>2025-02-01T21:46:18Z</cp:lastPrinted>
  <dcterms:created xsi:type="dcterms:W3CDTF">2006-02-01T17:06:29Z</dcterms:created>
  <dcterms:modified xsi:type="dcterms:W3CDTF">2025-02-02T10:44:10Z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-1037197606</vt:i4>
  </property>
  <property fmtid="{D5CDD505-2E9C-101B-9397-08002B2CF9AE}" pid="3" name="_EmailSubject">
    <vt:lpwstr>Zusammenfassende Übung zu M4 </vt:lpwstr>
  </property>
  <property fmtid="{D5CDD505-2E9C-101B-9397-08002B2CF9AE}" pid="4" name="_AuthorEmail">
    <vt:lpwstr>e.pernstich@sbg.at</vt:lpwstr>
  </property>
  <property fmtid="{D5CDD505-2E9C-101B-9397-08002B2CF9AE}" pid="5" name="_AuthorEmailDisplayName">
    <vt:lpwstr>Elfi Pernstich</vt:lpwstr>
  </property>
  <property fmtid="{D5CDD505-2E9C-101B-9397-08002B2CF9AE}" pid="6" name="_ReviewingToolsShownOnce">
    <vt:lpwstr/>
  </property>
</Properties>
</file>